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440" windowHeight="12330" tabRatio="938"/>
  </bookViews>
  <sheets>
    <sheet name="Seznam" sheetId="21" r:id="rId1"/>
    <sheet name="Košilka" sheetId="1" r:id="rId2"/>
    <sheet name="p1" sheetId="56" r:id="rId3"/>
    <sheet name="p2" sheetId="47" r:id="rId4"/>
    <sheet name="p3a" sheetId="42" r:id="rId5"/>
    <sheet name="p3b" sheetId="43" r:id="rId6"/>
    <sheet name="p3c" sheetId="44" r:id="rId7"/>
    <sheet name="mapa 0315" sheetId="60" r:id="rId8"/>
    <sheet name="mapa0615" sheetId="61" r:id="rId9"/>
    <sheet name="p3d" sheetId="45" r:id="rId10"/>
    <sheet name="p3e" sheetId="72" r:id="rId11"/>
    <sheet name="p3f" sheetId="73" r:id="rId12"/>
    <sheet name="p4a" sheetId="67" r:id="rId13"/>
    <sheet name="p4b" sheetId="68" r:id="rId14"/>
    <sheet name="p4c" sheetId="69" r:id="rId15"/>
    <sheet name="p4d" sheetId="70" r:id="rId16"/>
    <sheet name="p5" sheetId="46" r:id="rId17"/>
    <sheet name="p6a" sheetId="40" r:id="rId18"/>
    <sheet name="p6b" sheetId="41" r:id="rId19"/>
    <sheet name="p6c" sheetId="48" r:id="rId20"/>
    <sheet name="p7" sheetId="54" r:id="rId21"/>
    <sheet name="p8" sheetId="55" r:id="rId22"/>
    <sheet name="p9" sheetId="71" r:id="rId23"/>
    <sheet name="p10a" sheetId="49" r:id="rId24"/>
    <sheet name="p10b" sheetId="50" r:id="rId25"/>
    <sheet name="p10c" sheetId="51" r:id="rId26"/>
    <sheet name="p10d" sheetId="52" r:id="rId27"/>
    <sheet name="p10e" sheetId="53" r:id="rId28"/>
    <sheet name="p11" sheetId="57" r:id="rId29"/>
    <sheet name="p12" sheetId="58" r:id="rId30"/>
    <sheet name="p13" sheetId="62" r:id="rId31"/>
  </sheets>
  <externalReferences>
    <externalReference r:id="rId32"/>
    <externalReference r:id="rId33"/>
    <externalReference r:id="rId34"/>
  </externalReferences>
  <definedNames>
    <definedName name="_xlnm.Print_Titles" localSheetId="17">p6a!$1:$1</definedName>
    <definedName name="_xlnm.Print_Area" localSheetId="23">p10a!$A$1:$F$44</definedName>
    <definedName name="_xlnm.Print_Area" localSheetId="27">p10e!$A$1:$I$20</definedName>
    <definedName name="_xlnm.Print_Area" localSheetId="30">'p13'!$A$1:$I$18</definedName>
    <definedName name="_xlnm.Print_Area" localSheetId="3">'p2'!$A$1:$F$31</definedName>
    <definedName name="_xlnm.Print_Area" localSheetId="4">p3a!$A$1:$P$140</definedName>
    <definedName name="_xlnm.Print_Area" localSheetId="5">p3b!$A$1:$P$15</definedName>
    <definedName name="_xlnm.Print_Area" localSheetId="6">p3c!$A$1:$AE$57</definedName>
    <definedName name="_xlnm.Print_Area" localSheetId="16">'p5'!$A$1:$H$32</definedName>
    <definedName name="_xlnm.Print_Area" localSheetId="17">p6a!$A$1:$Y$48</definedName>
    <definedName name="_xlnm.Print_Area" localSheetId="18">p6b!$B$2:$AD$35</definedName>
    <definedName name="_xlnm.Print_Area" localSheetId="20">'p7'!$A$1:$D$17</definedName>
    <definedName name="_xlnm.Print_Area" localSheetId="21">'p8'!$A$1:$C$17</definedName>
    <definedName name="_xlnm.Print_Area" localSheetId="0">Seznam!$A$1:$B$28</definedName>
  </definedNames>
  <calcPr calcId="145621"/>
</workbook>
</file>

<file path=xl/calcChain.xml><?xml version="1.0" encoding="utf-8"?>
<calcChain xmlns="http://schemas.openxmlformats.org/spreadsheetml/2006/main">
  <c r="F15" i="62" l="1"/>
  <c r="F17" i="62" l="1"/>
  <c r="F18" i="62"/>
  <c r="F14" i="62"/>
  <c r="B38" i="58"/>
  <c r="B18" i="58"/>
  <c r="C19" i="57"/>
  <c r="B19" i="57"/>
  <c r="F19" i="53" l="1"/>
  <c r="E19" i="53"/>
  <c r="C19" i="53"/>
  <c r="B19" i="53"/>
  <c r="D18" i="53"/>
  <c r="D17" i="53"/>
  <c r="D16" i="53"/>
  <c r="D15" i="53"/>
  <c r="D14" i="53"/>
  <c r="D13" i="53"/>
  <c r="D12" i="53"/>
  <c r="D11" i="53"/>
  <c r="D10" i="53"/>
  <c r="D9" i="53"/>
  <c r="D8" i="53"/>
  <c r="D7" i="53"/>
  <c r="D6" i="53"/>
  <c r="D5" i="53"/>
  <c r="D19" i="53" s="1"/>
  <c r="C19" i="52"/>
  <c r="B19" i="52"/>
  <c r="F19" i="51"/>
  <c r="E19" i="51"/>
  <c r="D19" i="51"/>
  <c r="C19" i="51"/>
  <c r="B19" i="51"/>
  <c r="F17" i="50"/>
  <c r="E17" i="50"/>
  <c r="D17" i="50"/>
  <c r="C17" i="50"/>
  <c r="B17" i="50"/>
  <c r="F18" i="49"/>
  <c r="E18" i="49"/>
  <c r="D18" i="49"/>
  <c r="C18" i="49"/>
  <c r="B18" i="49"/>
  <c r="B21" i="48" l="1"/>
  <c r="E31" i="47" l="1"/>
  <c r="E30" i="47"/>
  <c r="E29" i="47"/>
  <c r="E28" i="47"/>
  <c r="E27" i="47"/>
  <c r="E26" i="47"/>
  <c r="E25" i="47"/>
  <c r="E23" i="47"/>
  <c r="E22" i="47"/>
  <c r="E21" i="47"/>
  <c r="E20" i="47"/>
  <c r="E19" i="47"/>
  <c r="E18" i="47"/>
  <c r="E17" i="47"/>
  <c r="E16" i="47"/>
  <c r="E15" i="47"/>
  <c r="E14" i="47"/>
  <c r="E12" i="47"/>
  <c r="E11" i="47"/>
  <c r="F10" i="47"/>
  <c r="B10" i="47"/>
  <c r="E10" i="47" s="1"/>
  <c r="E9" i="47"/>
  <c r="F7" i="47"/>
  <c r="C7" i="47"/>
  <c r="B7" i="47"/>
  <c r="E7" i="47" s="1"/>
  <c r="F6" i="47"/>
  <c r="E6" i="47"/>
  <c r="B6" i="47"/>
  <c r="P13" i="43" l="1"/>
  <c r="P12" i="43"/>
  <c r="P11" i="43"/>
  <c r="O11" i="43"/>
  <c r="P10" i="43"/>
  <c r="O10" i="43"/>
  <c r="P9" i="43"/>
  <c r="O9" i="43"/>
  <c r="P8" i="43"/>
  <c r="O8" i="43"/>
  <c r="O7" i="43"/>
  <c r="P7" i="43" s="1"/>
  <c r="H6" i="43"/>
  <c r="O5" i="43"/>
  <c r="P5" i="43" s="1"/>
  <c r="O4" i="43"/>
  <c r="P99" i="42"/>
  <c r="P98" i="42"/>
  <c r="P97" i="42"/>
  <c r="P96" i="42"/>
  <c r="P95" i="42"/>
  <c r="P94" i="42"/>
  <c r="P93" i="42"/>
  <c r="P92" i="42"/>
  <c r="P91" i="42"/>
  <c r="P90" i="42"/>
  <c r="P89" i="42"/>
  <c r="P88" i="42"/>
  <c r="P87" i="42"/>
  <c r="P86" i="42"/>
  <c r="P85" i="42"/>
  <c r="P79" i="42"/>
  <c r="P78" i="42"/>
  <c r="P77" i="42"/>
  <c r="P76" i="42"/>
  <c r="P75" i="42"/>
  <c r="P74" i="42"/>
  <c r="P73" i="42"/>
  <c r="P72" i="42"/>
  <c r="P71" i="42"/>
  <c r="P70" i="42"/>
  <c r="P69" i="42"/>
  <c r="P68" i="42"/>
  <c r="P67" i="42"/>
  <c r="P66" i="42"/>
  <c r="P65" i="42"/>
  <c r="P59" i="42"/>
  <c r="P58" i="42"/>
  <c r="P57" i="42"/>
  <c r="P56" i="42"/>
  <c r="P55" i="42"/>
  <c r="P54" i="42"/>
  <c r="P53" i="42"/>
  <c r="P52" i="42"/>
  <c r="P51" i="42"/>
  <c r="P50" i="42"/>
  <c r="P49" i="42"/>
  <c r="P48" i="42"/>
  <c r="P47" i="42"/>
  <c r="P46" i="42"/>
  <c r="P45" i="42"/>
  <c r="P39" i="42"/>
  <c r="P38" i="42"/>
  <c r="P37" i="42"/>
  <c r="P36" i="42"/>
  <c r="P35" i="42"/>
  <c r="P34" i="42"/>
  <c r="P33" i="42"/>
  <c r="P32" i="42"/>
  <c r="P31" i="42"/>
  <c r="P30" i="42"/>
  <c r="P29" i="42"/>
  <c r="P28" i="42"/>
  <c r="P27" i="42"/>
  <c r="P26" i="42"/>
  <c r="P25" i="42"/>
  <c r="P18" i="42"/>
  <c r="P17" i="42"/>
  <c r="P16" i="42"/>
  <c r="P15" i="42"/>
  <c r="P14" i="42"/>
  <c r="P13" i="42"/>
  <c r="P12" i="42"/>
  <c r="P11" i="42"/>
  <c r="P10" i="42"/>
  <c r="P9" i="42"/>
  <c r="P8" i="42"/>
  <c r="P7" i="42"/>
  <c r="P6" i="42"/>
  <c r="P5" i="42"/>
  <c r="P4" i="42"/>
  <c r="O6" i="43" l="1"/>
  <c r="P6" i="43" s="1"/>
  <c r="P4" i="43"/>
  <c r="C123" i="41" l="1"/>
  <c r="D120" i="41"/>
  <c r="D123" i="41" s="1"/>
  <c r="D57" i="41"/>
  <c r="D56" i="41"/>
  <c r="D55" i="41"/>
  <c r="D54" i="41"/>
  <c r="D53" i="41"/>
  <c r="D52" i="41"/>
  <c r="D51" i="41"/>
  <c r="D50" i="41"/>
  <c r="D49" i="41"/>
  <c r="D48" i="41"/>
  <c r="D47" i="41"/>
  <c r="D46" i="41"/>
  <c r="D45" i="41"/>
  <c r="D44" i="41"/>
  <c r="D43" i="41"/>
  <c r="D42" i="41"/>
  <c r="D41" i="41"/>
  <c r="C124" i="41" l="1"/>
  <c r="D124" i="41" s="1"/>
</calcChain>
</file>

<file path=xl/sharedStrings.xml><?xml version="1.0" encoding="utf-8"?>
<sst xmlns="http://schemas.openxmlformats.org/spreadsheetml/2006/main" count="1174" uniqueCount="599">
  <si>
    <t>kraje</t>
  </si>
  <si>
    <t>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</si>
  <si>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</si>
  <si>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</si>
  <si>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</si>
  <si>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</si>
  <si>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</si>
  <si>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</si>
  <si>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</si>
  <si>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</si>
  <si>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Vysočina</t>
  </si>
  <si>
    <t>Jihomoravský kraj</t>
  </si>
  <si>
    <t>Olomoucký kraj</t>
  </si>
  <si>
    <t>Zlínský kraj</t>
  </si>
  <si>
    <t>Moravskoslezský kraj</t>
  </si>
  <si>
    <t>Celkem ČR</t>
  </si>
  <si>
    <t>Počet uchazečů o zaměstnání (v tis.)</t>
  </si>
  <si>
    <t>Podíl uchazečů o zaměstnání na obyvatelstvu 15-64 (v %)</t>
  </si>
  <si>
    <t>uchazeči celkem</t>
  </si>
  <si>
    <t>z toho ženy</t>
  </si>
  <si>
    <t xml:space="preserve">          muži</t>
  </si>
  <si>
    <t>pobírající PvN</t>
  </si>
  <si>
    <t>vyřazeni celkem</t>
  </si>
  <si>
    <t>umístění</t>
  </si>
  <si>
    <t>nově hlášení</t>
  </si>
  <si>
    <t>Uchazeči, volná místa a toky evidované nezaměstnanosti (v tis.)</t>
  </si>
  <si>
    <t>STAV - POČET SM</t>
  </si>
  <si>
    <t>výchozí stav</t>
  </si>
  <si>
    <t xml:space="preserve">90 SM (jedná se o dočasná SM) </t>
  </si>
  <si>
    <t xml:space="preserve"> </t>
  </si>
  <si>
    <t>duben 2011</t>
  </si>
  <si>
    <t>květen 2011</t>
  </si>
  <si>
    <t>červen 2011</t>
  </si>
  <si>
    <t>leden 2012</t>
  </si>
  <si>
    <t>duben 2012</t>
  </si>
  <si>
    <t>leden 2013</t>
  </si>
  <si>
    <t>březen 2013</t>
  </si>
  <si>
    <t>duben 2013</t>
  </si>
  <si>
    <t>červen 2013</t>
  </si>
  <si>
    <t>srpen 2013</t>
  </si>
  <si>
    <t>říjen 2013</t>
  </si>
  <si>
    <t>leden 2014</t>
  </si>
  <si>
    <t>Rozpočet ÚP ČR</t>
  </si>
  <si>
    <t>Souhrnné ukazatele</t>
  </si>
  <si>
    <t>Specifické ukazatele - příjmy</t>
  </si>
  <si>
    <t xml:space="preserve">Daňové příjmy </t>
  </si>
  <si>
    <t>Nedaňové příjmy, kapitálové příjmy a přijaté transfery celkem</t>
  </si>
  <si>
    <t>v tom: příjmy z rozpočtu Evropské unie bez společné zemědělské politiky celkem</t>
  </si>
  <si>
    <t xml:space="preserve">             ostatní nedaňové příjmy, kapitálové příjmy a přijaté transfery celkem </t>
  </si>
  <si>
    <t>Specifické ukazatele - výdaje</t>
  </si>
  <si>
    <t>Dávky pomoci v hmotné nouzi</t>
  </si>
  <si>
    <t>Dávky osobám se zdravotním postižením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</si>
  <si>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</si>
  <si>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</si>
  <si>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</si>
  <si>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</si>
  <si>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Příspěvek na podporu zaměstnávání osob se zdravotním postižením</t>
  </si>
  <si>
    <t>Ostatní výdaje organizačních složek státu</t>
  </si>
  <si>
    <t>Neinvestiční nedávkové transfery</t>
  </si>
  <si>
    <t>Průřezové ukazatele</t>
  </si>
  <si>
    <t>Platy zaměstnanců a ostatní platby za provedenou práci</t>
  </si>
  <si>
    <t xml:space="preserve">Povinné pojistné placené zaměstnavatelem </t>
  </si>
  <si>
    <t>Převod fondu kulturních a sociálních potřeb</t>
  </si>
  <si>
    <t>Platy zaměstnanců v pracovním poměru</t>
  </si>
  <si>
    <t>Výdaje  spolufinancované z rozpočtu Evropské unie bez SZP celkem</t>
  </si>
  <si>
    <t>Výdaje  vedené v informačním systému programového financování EDS/SMVS celkem</t>
  </si>
  <si>
    <t>m ě s í c</t>
  </si>
  <si>
    <t>Překlenovací příspěvek</t>
  </si>
  <si>
    <t>vytvořená místa</t>
  </si>
  <si>
    <t>umístění uchazeči</t>
  </si>
  <si>
    <t>zaměstnanci</t>
  </si>
  <si>
    <t>vymezená místa</t>
  </si>
  <si>
    <t>osoby SVČ</t>
  </si>
  <si>
    <t>stav</t>
  </si>
  <si>
    <t>celkem</t>
  </si>
  <si>
    <t>na konci</t>
  </si>
  <si>
    <t>od poč.</t>
  </si>
  <si>
    <t>sled.měs.</t>
  </si>
  <si>
    <t>roku</t>
  </si>
  <si>
    <t>uchazeči</t>
  </si>
  <si>
    <t>umístění ÚP</t>
  </si>
  <si>
    <t>nové žádosti</t>
  </si>
  <si>
    <t>opakované žádosti</t>
  </si>
  <si>
    <t>HMN</t>
  </si>
  <si>
    <t>Dávky pěstounské péče</t>
  </si>
  <si>
    <t>OZP</t>
  </si>
  <si>
    <t>Příspěvek na péči</t>
  </si>
  <si>
    <t>SSP</t>
  </si>
  <si>
    <t>Hlavní město Praha</t>
  </si>
  <si>
    <t>Celkem</t>
  </si>
  <si>
    <t>Pohřebné</t>
  </si>
  <si>
    <t>Porodné</t>
  </si>
  <si>
    <t>Příspěvek na bydlení</t>
  </si>
  <si>
    <t>Rodičovský příspěvek</t>
  </si>
  <si>
    <t>Příspěvek na živobytí</t>
  </si>
  <si>
    <t>Doplatek na bydlení</t>
  </si>
  <si>
    <t>Mimořádná okamžitá pomoc</t>
  </si>
  <si>
    <t>Počet</t>
  </si>
  <si>
    <t>Příspěvek při ukončení pěst. péče</t>
  </si>
  <si>
    <t>Odměna pěstouna</t>
  </si>
  <si>
    <t>Příspěvek na mobilitu</t>
  </si>
  <si>
    <t>Dávky pro osoby se zdravotním postižením</t>
  </si>
  <si>
    <t>Objem (v tis. Kč)</t>
  </si>
  <si>
    <t>Přílohy</t>
  </si>
  <si>
    <t>Příloha č. 1</t>
  </si>
  <si>
    <t>Příloha č. 2</t>
  </si>
  <si>
    <t>Příloha č. 3b</t>
  </si>
  <si>
    <t>Příloha č. 3a</t>
  </si>
  <si>
    <t>Příloha č. 7</t>
  </si>
  <si>
    <t>Příloha č. 8</t>
  </si>
  <si>
    <t>Seznam příloh</t>
  </si>
  <si>
    <t>Upravený   rozpočet</t>
  </si>
  <si>
    <t>Povolení překročit rozpočet o nároky z nespotřebovaných výdajů</t>
  </si>
  <si>
    <t>rozdíl</t>
  </si>
  <si>
    <t>Počet uchazečů o zaměstnání pobírající podporu v nezaměstnanosti (v tis.)</t>
  </si>
  <si>
    <t>Počet uchazečů o zaměstnání - ženy (v tis.)</t>
  </si>
  <si>
    <t>Volná pracovní místa(v tis.)</t>
  </si>
  <si>
    <r>
      <t>průměr 1. pololetí</t>
    </r>
    <r>
      <rPr>
        <b/>
        <vertAlign val="superscript"/>
        <sz val="12"/>
        <rFont val="Calibri"/>
        <family val="2"/>
        <charset val="238"/>
        <scheme val="minor"/>
      </rPr>
      <t>1)</t>
    </r>
  </si>
  <si>
    <r>
      <rPr>
        <i/>
        <vertAlign val="superscript"/>
        <sz val="12"/>
        <color theme="1"/>
        <rFont val="Calibri"/>
        <family val="2"/>
        <charset val="238"/>
        <scheme val="minor"/>
      </rPr>
      <t>1)</t>
    </r>
    <r>
      <rPr>
        <i/>
        <sz val="12"/>
        <color theme="1"/>
        <rFont val="Calibri"/>
        <family val="2"/>
        <charset val="238"/>
        <scheme val="minor"/>
      </rPr>
      <t>počítáno z nezaokrouhlených hodnot</t>
    </r>
  </si>
  <si>
    <r>
      <rPr>
        <i/>
        <vertAlign val="superscript"/>
        <sz val="12"/>
        <rFont val="Calibri"/>
        <family val="2"/>
        <charset val="238"/>
        <scheme val="minor"/>
      </rPr>
      <t>2)</t>
    </r>
    <r>
      <rPr>
        <i/>
        <sz val="12"/>
        <rFont val="Calibri"/>
        <family val="2"/>
        <charset val="238"/>
        <scheme val="minor"/>
      </rPr>
      <t>není uvedeno v tisících</t>
    </r>
  </si>
  <si>
    <t>Veřejně prospěšné práce</t>
  </si>
  <si>
    <t>SÚPM  zřízená u zaměstnavatele</t>
  </si>
  <si>
    <t>SÚPM - vyhrazená místa</t>
  </si>
  <si>
    <t>SÚPM - SVČ</t>
  </si>
  <si>
    <t>CHPM - SVČ OZP</t>
  </si>
  <si>
    <t>Příspěvek na provoz CHPM                                                                                                                                                                                       a CHPM - SVČ OZP</t>
  </si>
  <si>
    <t>počet zaměstnanců</t>
  </si>
  <si>
    <t>Kraj Vysočina</t>
  </si>
  <si>
    <t>Vysvětlivky:</t>
  </si>
  <si>
    <t>Chráněná pracovní místa (vymezená)</t>
  </si>
  <si>
    <t>Příspěvek                                                                                 na zapracování</t>
  </si>
  <si>
    <t>počet míst</t>
  </si>
  <si>
    <t>počet osob SVČ</t>
  </si>
  <si>
    <t>počet uchazečů</t>
  </si>
  <si>
    <t>Chráněné pracovní místa (CHPM)
- zřízená</t>
  </si>
  <si>
    <t>Příspěvek na provoz CHPM                                                                                                                                                                                                    a CHPM - SVČ OZP</t>
  </si>
  <si>
    <t>zaměstnanci, SVČ</t>
  </si>
  <si>
    <t xml:space="preserve">Projekty ESF -
OP LZZ - SÚPM </t>
  </si>
  <si>
    <t>Konečný rozpočet</t>
  </si>
  <si>
    <t>pro hlavní město Prahu</t>
  </si>
  <si>
    <t>v Příbrami</t>
  </si>
  <si>
    <t>v Českých Budějovicích</t>
  </si>
  <si>
    <t>v Plzni</t>
  </si>
  <si>
    <t>v Karlových Varech</t>
  </si>
  <si>
    <t>v Ústí nad Labem</t>
  </si>
  <si>
    <t>v Liberci</t>
  </si>
  <si>
    <t>v Hradci Králové</t>
  </si>
  <si>
    <t>v Pardubicích</t>
  </si>
  <si>
    <t>v Jihlavě</t>
  </si>
  <si>
    <t>v Brně</t>
  </si>
  <si>
    <t>v Olomouci</t>
  </si>
  <si>
    <t>v Ostravě</t>
  </si>
  <si>
    <t>ve Zlíně</t>
  </si>
  <si>
    <t>Odborná praxe pro mladé 
do 30 let</t>
  </si>
  <si>
    <r>
      <t xml:space="preserve">Veřejně prospěšné práce (VPP)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</si>
  <si>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Společensky účelná pracovní místa 
- vyhrazená místa (SÚPM)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</si>
  <si>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SÚPM - Samostatná výděl. činnost (SVČ)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</si>
  <si>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>Projekty ESF -
OP LZZ - VPP</t>
    </r>
    <r>
      <rPr>
        <b/>
        <sz val="20"/>
        <color indexed="12"/>
        <rFont val="Calibri"/>
        <family val="2"/>
        <charset val="238"/>
        <scheme val="minor"/>
      </rPr>
      <t xml:space="preserve"> </t>
    </r>
  </si>
  <si>
    <r>
      <t xml:space="preserve">Rekvalifikace </t>
    </r>
    <r>
      <rPr>
        <b/>
        <vertAlign val="superscript"/>
        <sz val="20"/>
        <rFont val="Calibri"/>
        <family val="2"/>
        <charset val="238"/>
        <scheme val="minor"/>
      </rPr>
      <t>3)</t>
    </r>
  </si>
  <si>
    <r>
      <t xml:space="preserve">Zvolená rekvalifikace </t>
    </r>
    <r>
      <rPr>
        <b/>
        <vertAlign val="superscript"/>
        <sz val="20"/>
        <rFont val="Calibri"/>
        <family val="2"/>
        <charset val="238"/>
        <scheme val="minor"/>
      </rPr>
      <t>3)</t>
    </r>
  </si>
  <si>
    <t>Krajská pobočka</t>
  </si>
  <si>
    <t>Úřad práce ČR</t>
  </si>
  <si>
    <t>Generální ředitelství</t>
  </si>
  <si>
    <t>Krajská pobočka pro hlavní město Prahu</t>
  </si>
  <si>
    <t>Krajská pobočka v Příbrami</t>
  </si>
  <si>
    <t>Krajská pobočka v Českých Budějovicích</t>
  </si>
  <si>
    <t>Krajská pobočka v Plzni</t>
  </si>
  <si>
    <t>Krajská pobočka v Karlových Varech</t>
  </si>
  <si>
    <t>Krajská pobočka v Ústí nad Labem</t>
  </si>
  <si>
    <t>Krajská pobočka v Liberci</t>
  </si>
  <si>
    <t>Krajská pobočka v Hradci Králové</t>
  </si>
  <si>
    <t>Krajská pobočka v Pardubicích</t>
  </si>
  <si>
    <t>Krajská pobočka v Jihlavě</t>
  </si>
  <si>
    <t>Krajská pobočka v Brně</t>
  </si>
  <si>
    <t>Krajská pobočka v Olomouci</t>
  </si>
  <si>
    <t>Krajská pobočka v Ostravě</t>
  </si>
  <si>
    <t>Krajská pobočka ve Zlíně</t>
  </si>
  <si>
    <t>Zdroj: GINIS</t>
  </si>
  <si>
    <t>Zdroj: JVM</t>
  </si>
  <si>
    <t>Přídavek na dítě</t>
  </si>
  <si>
    <t>Příspěvek při převzetí dítěte</t>
  </si>
  <si>
    <t>Přísp. na úhradu potřeb dítěte</t>
  </si>
  <si>
    <t>Přísp. na zak. vozidla</t>
  </si>
  <si>
    <t>Zdroj: JVM, GINIS</t>
  </si>
  <si>
    <t>Příspěvek  na zvláštní pomůcku</t>
  </si>
  <si>
    <r>
      <t>Příjmy celkem</t>
    </r>
    <r>
      <rPr>
        <sz val="12"/>
        <rFont val="Calibri"/>
        <family val="2"/>
        <charset val="238"/>
        <scheme val="minor"/>
      </rPr>
      <t xml:space="preserve"> (součet specifických ukazatelů)</t>
    </r>
  </si>
  <si>
    <r>
      <t xml:space="preserve">Výdaje celkem </t>
    </r>
    <r>
      <rPr>
        <sz val="12"/>
        <rFont val="Calibri"/>
        <family val="2"/>
        <charset val="238"/>
        <scheme val="minor"/>
      </rPr>
      <t>(součet specifických ukazatelů)</t>
    </r>
  </si>
  <si>
    <t>volná pracovní místa (VPM)</t>
  </si>
  <si>
    <r>
      <t>uchazeči na 1 VPM</t>
    </r>
    <r>
      <rPr>
        <b/>
        <vertAlign val="superscript"/>
        <sz val="12"/>
        <rFont val="Calibri"/>
        <family val="2"/>
        <charset val="238"/>
        <scheme val="minor"/>
      </rPr>
      <t>2)</t>
    </r>
  </si>
  <si>
    <t>počet zaprac. osob</t>
  </si>
  <si>
    <t>Chráněná pracovní místa - zřízení</t>
  </si>
  <si>
    <t>Žádosti o udělení povolení ke zprostředkování zaměstnání</t>
  </si>
  <si>
    <t>Kraj</t>
  </si>
  <si>
    <t>Projekty ESF-OP LZZ Cílené programy</t>
  </si>
  <si>
    <t>:</t>
  </si>
  <si>
    <t>Malta</t>
  </si>
  <si>
    <t>Rumunsko</t>
  </si>
  <si>
    <t>Maďarsko</t>
  </si>
  <si>
    <t>Francie</t>
  </si>
  <si>
    <t>Polsko</t>
  </si>
  <si>
    <t>Bulharsko</t>
  </si>
  <si>
    <t>Itálie</t>
  </si>
  <si>
    <t>Slovensko</t>
  </si>
  <si>
    <t>Španělsko</t>
  </si>
  <si>
    <t>Zdroj: Eurostat</t>
  </si>
  <si>
    <t>Počet a podíl uchazečů o zaměstnání, ženy, uchazeči na podpoře, VPM, graf</t>
  </si>
  <si>
    <t>Uchazeči, VPM a toky evidované nezaměstnanosti  (průměry)</t>
  </si>
  <si>
    <t>Agentury práce</t>
  </si>
  <si>
    <t>Dávky HMN v 1. pololetí 2014</t>
  </si>
  <si>
    <t>Příloha č. 11</t>
  </si>
  <si>
    <t>Vývoj počtu zaměstnanců - systematizovaných míst na ÚP ČR od jeho vzniku</t>
  </si>
  <si>
    <t>Příloha č. 3c</t>
  </si>
  <si>
    <t>Vývoj míry nezaměstnanosti ve státech Evropské unie</t>
  </si>
  <si>
    <t>Příloha č. 3d</t>
  </si>
  <si>
    <t>Mezinárodní srovnání ČR a EU28 (roční průměry)</t>
  </si>
  <si>
    <t>Zdroj: EUROSTAT</t>
  </si>
  <si>
    <t>Rekvalifikace</t>
  </si>
  <si>
    <t>Stav na konci sled. měsíce</t>
  </si>
  <si>
    <t>Celkem od poč. roku</t>
  </si>
  <si>
    <r>
      <rPr>
        <i/>
        <vertAlign val="superscript"/>
        <sz val="20"/>
        <rFont val="Calibri"/>
        <family val="2"/>
        <charset val="238"/>
        <scheme val="minor"/>
      </rPr>
      <t xml:space="preserve">1) </t>
    </r>
    <r>
      <rPr>
        <i/>
        <sz val="20"/>
        <rFont val="Calibri"/>
        <family val="2"/>
        <charset val="238"/>
        <scheme val="minor"/>
      </rPr>
      <t>bez ESF</t>
    </r>
  </si>
  <si>
    <r>
      <rPr>
        <i/>
        <vertAlign val="superscript"/>
        <sz val="20"/>
        <rFont val="Calibri"/>
        <family val="2"/>
        <charset val="238"/>
        <scheme val="minor"/>
      </rPr>
      <t xml:space="preserve">2) </t>
    </r>
    <r>
      <rPr>
        <i/>
        <sz val="20"/>
        <rFont val="Calibri"/>
        <family val="2"/>
        <charset val="238"/>
        <scheme val="minor"/>
      </rPr>
      <t>nejedná se o nově vytvořená místa, pouze o vymezená místa, kde jsou zaměstnáni OZP, pro účely získání příspěvku od ÚP ČR</t>
    </r>
  </si>
  <si>
    <r>
      <rPr>
        <i/>
        <vertAlign val="superscript"/>
        <sz val="20"/>
        <rFont val="Calibri"/>
        <family val="2"/>
        <charset val="238"/>
        <scheme val="minor"/>
      </rPr>
      <t>3)</t>
    </r>
    <r>
      <rPr>
        <i/>
        <sz val="20"/>
        <rFont val="Calibri"/>
        <family val="2"/>
        <charset val="238"/>
        <scheme val="minor"/>
      </rPr>
      <t xml:space="preserve"> vč. ESF</t>
    </r>
  </si>
  <si>
    <t>Příloha č. 3e</t>
  </si>
  <si>
    <t>Příloha č. 3f</t>
  </si>
  <si>
    <t>Mezinárodní srovnání ČR a EU28 - grafy</t>
  </si>
  <si>
    <t>Povolení překročit rozpočet o mimorozpočtové zdroje</t>
  </si>
  <si>
    <t>Aktivní politika zaměstnanosti k 30. červnu 2015</t>
  </si>
  <si>
    <t>Poradenství</t>
  </si>
  <si>
    <r>
      <t xml:space="preserve">projekty ESF OP LZZ                                                                      </t>
    </r>
    <r>
      <rPr>
        <b/>
        <i/>
        <sz val="48"/>
        <rFont val="Calibri"/>
        <family val="2"/>
        <charset val="238"/>
        <scheme val="minor"/>
      </rPr>
      <t>Veřejně prospěšné práce</t>
    </r>
  </si>
  <si>
    <r>
      <t xml:space="preserve">projekty ESF OP LZZ                                                                                                                                                                                             </t>
    </r>
    <r>
      <rPr>
        <b/>
        <i/>
        <sz val="48"/>
        <rFont val="Calibri"/>
        <family val="2"/>
        <charset val="238"/>
        <scheme val="minor"/>
      </rPr>
      <t>Společensky účelná pracovní místa</t>
    </r>
  </si>
  <si>
    <r>
      <t xml:space="preserve">projekty ESF OP LZZ                                                                                                                                                                                               </t>
    </r>
    <r>
      <rPr>
        <b/>
        <i/>
        <sz val="48"/>
        <rFont val="Calibri"/>
        <family val="2"/>
        <charset val="238"/>
        <scheme val="minor"/>
      </rPr>
      <t>Cílené programy</t>
    </r>
  </si>
  <si>
    <r>
      <t xml:space="preserve">projekty ESF OP LZZ 
</t>
    </r>
    <r>
      <rPr>
        <b/>
        <i/>
        <sz val="48"/>
        <rFont val="Calibri"/>
        <family val="2"/>
        <charset val="238"/>
        <scheme val="minor"/>
      </rPr>
      <t xml:space="preserve">Odborná praxe pro mladé do 30let   </t>
    </r>
    <r>
      <rPr>
        <b/>
        <sz val="48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</t>
    </r>
  </si>
  <si>
    <t xml:space="preserve">Zvolená rekvalifikace </t>
  </si>
  <si>
    <r>
      <t>SÚPM</t>
    </r>
    <r>
      <rPr>
        <i/>
        <sz val="39"/>
        <rFont val="Calibri"/>
        <family val="2"/>
        <charset val="238"/>
        <scheme val="minor"/>
      </rPr>
      <t xml:space="preserve"> - společensky účelná pracovní místa, </t>
    </r>
    <r>
      <rPr>
        <b/>
        <i/>
        <sz val="39"/>
        <rFont val="Calibri"/>
        <family val="2"/>
        <charset val="238"/>
        <scheme val="minor"/>
      </rPr>
      <t>SVČ</t>
    </r>
    <r>
      <rPr>
        <i/>
        <sz val="39"/>
        <rFont val="Calibri"/>
        <family val="2"/>
        <charset val="238"/>
        <scheme val="minor"/>
      </rPr>
      <t xml:space="preserve"> - samostatná výdělečná činnost, </t>
    </r>
    <r>
      <rPr>
        <b/>
        <i/>
        <sz val="39"/>
        <rFont val="Calibri"/>
        <family val="2"/>
        <charset val="238"/>
        <scheme val="minor"/>
      </rPr>
      <t>OZP</t>
    </r>
    <r>
      <rPr>
        <i/>
        <sz val="39"/>
        <rFont val="Calibri"/>
        <family val="2"/>
        <charset val="238"/>
        <scheme val="minor"/>
      </rPr>
      <t xml:space="preserve"> - osoba se zdravotním postižením, </t>
    </r>
    <r>
      <rPr>
        <b/>
        <i/>
        <sz val="39"/>
        <rFont val="Calibri"/>
        <family val="2"/>
        <charset val="238"/>
        <scheme val="minor"/>
      </rPr>
      <t>CHPM</t>
    </r>
    <r>
      <rPr>
        <i/>
        <sz val="39"/>
        <rFont val="Calibri"/>
        <family val="2"/>
        <charset val="238"/>
        <scheme val="minor"/>
      </rPr>
      <t xml:space="preserve"> - chráněná pracovní místa, </t>
    </r>
    <r>
      <rPr>
        <b/>
        <i/>
        <sz val="39"/>
        <rFont val="Calibri"/>
        <family val="2"/>
        <charset val="238"/>
        <scheme val="minor"/>
      </rPr>
      <t xml:space="preserve">OP LZZ </t>
    </r>
    <r>
      <rPr>
        <i/>
        <sz val="39"/>
        <rFont val="Calibri"/>
        <family val="2"/>
        <charset val="238"/>
        <scheme val="minor"/>
      </rPr>
      <t xml:space="preserve">- Operační program Lidské zdroje a zaměstnanost, </t>
    </r>
    <r>
      <rPr>
        <b/>
        <i/>
        <sz val="39"/>
        <rFont val="Calibri"/>
        <family val="2"/>
        <charset val="238"/>
        <scheme val="minor"/>
      </rPr>
      <t>ESF</t>
    </r>
    <r>
      <rPr>
        <i/>
        <sz val="39"/>
        <rFont val="Calibri"/>
        <family val="2"/>
        <charset val="238"/>
        <scheme val="minor"/>
      </rPr>
      <t xml:space="preserve"> - Evropský sociální fond</t>
    </r>
  </si>
  <si>
    <t>Vývoj v oblasti aktivní politiky zaměstnanosti v 1. pololetí 2015</t>
  </si>
  <si>
    <r>
      <t xml:space="preserve">Společensky účelná pracovní místa 
- zřízená u zaměstnavatele 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</si>
  <si>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CHPM
vymezená + CHPM SVČ </t>
    </r>
    <r>
      <rPr>
        <b/>
        <vertAlign val="superscript"/>
        <sz val="20"/>
        <rFont val="Calibri"/>
        <family val="2"/>
        <charset val="238"/>
        <scheme val="minor"/>
      </rPr>
      <t>2)</t>
    </r>
  </si>
  <si>
    <r>
      <t xml:space="preserve">Příspěvek
na zapracování </t>
    </r>
    <r>
      <rPr>
        <b/>
        <vertAlign val="superscript"/>
        <sz val="20"/>
        <rFont val="Calibri"/>
        <family val="2"/>
        <charset val="238"/>
        <scheme val="minor"/>
      </rPr>
      <t>1</t>
    </r>
    <r>
      <rPr>
        <b/>
        <vertAlign val="superscript"/>
        <sz val="20"/>
        <rFont val="Calibri"/>
        <family val="2"/>
        <charset val="238"/>
      </rPr>
      <t>)</t>
    </r>
  </si>
  <si>
    <t>VPP</t>
  </si>
  <si>
    <t>SÚPM zřízená</t>
  </si>
  <si>
    <t>SÚPM vyhrazená</t>
  </si>
  <si>
    <t>CHPM zřízená</t>
  </si>
  <si>
    <t>CHPM - SVČ</t>
  </si>
  <si>
    <t>Příspěvek na provoz CHPM a CHPM SVČ</t>
  </si>
  <si>
    <t>CHPM vymezená + SVČ</t>
  </si>
  <si>
    <t>Příspěvek na zapracování</t>
  </si>
  <si>
    <t>Projekty ESF - OP LZZ - VPP</t>
  </si>
  <si>
    <t>Projekty ESF - OP LZZ - SÚPM</t>
  </si>
  <si>
    <t>Projekty ESF - OP LZZ - Cílené programy</t>
  </si>
  <si>
    <t>Odborná praxe do 30ti let</t>
  </si>
  <si>
    <t>Zvolená rekvalifikace</t>
  </si>
  <si>
    <t>Vývoj míry nezaměstnanosti v % v zemích EU v letech 2014 - 2015</t>
  </si>
  <si>
    <t>2013 M01</t>
  </si>
  <si>
    <t>2013 M02</t>
  </si>
  <si>
    <t>2013 M03</t>
  </si>
  <si>
    <t>2013 M04</t>
  </si>
  <si>
    <t>2013 M05</t>
  </si>
  <si>
    <t>2013 M06</t>
  </si>
  <si>
    <t>2013 M07</t>
  </si>
  <si>
    <t>2013 M08</t>
  </si>
  <si>
    <t>2013 M09</t>
  </si>
  <si>
    <t>2013 M10</t>
  </si>
  <si>
    <t>2013 M11</t>
  </si>
  <si>
    <t>2013 M12</t>
  </si>
  <si>
    <t>2014 01</t>
  </si>
  <si>
    <t>2014 02</t>
  </si>
  <si>
    <t>2014 03</t>
  </si>
  <si>
    <t>2014 04</t>
  </si>
  <si>
    <t>2014 05</t>
  </si>
  <si>
    <t>2014 06</t>
  </si>
  <si>
    <t>2014 07</t>
  </si>
  <si>
    <t>2014 08</t>
  </si>
  <si>
    <t>2014 09</t>
  </si>
  <si>
    <t>2014 10</t>
  </si>
  <si>
    <t>2014 11</t>
  </si>
  <si>
    <t>2014 12</t>
  </si>
  <si>
    <t>2015 01</t>
  </si>
  <si>
    <t>2015 02</t>
  </si>
  <si>
    <t>2015 03</t>
  </si>
  <si>
    <t>2015 04</t>
  </si>
  <si>
    <t>2015 05</t>
  </si>
  <si>
    <t>2015 06</t>
  </si>
  <si>
    <t>Germany</t>
  </si>
  <si>
    <t>Czech Republic</t>
  </si>
  <si>
    <t>Luxembourg</t>
  </si>
  <si>
    <t>Denmark</t>
  </si>
  <si>
    <t>Austria</t>
  </si>
  <si>
    <t>Netherlands</t>
  </si>
  <si>
    <t>Romania</t>
  </si>
  <si>
    <t>Poland</t>
  </si>
  <si>
    <t>Belgium</t>
  </si>
  <si>
    <t>Lithuania</t>
  </si>
  <si>
    <t>Sweden</t>
  </si>
  <si>
    <t>Slovenia</t>
  </si>
  <si>
    <t>Bulgaria</t>
  </si>
  <si>
    <t>EU28</t>
  </si>
  <si>
    <t>France</t>
  </si>
  <si>
    <t>Finland</t>
  </si>
  <si>
    <t>Ireland</t>
  </si>
  <si>
    <t>Slovakia</t>
  </si>
  <si>
    <t>Italy</t>
  </si>
  <si>
    <t>Portugal</t>
  </si>
  <si>
    <t>Croatia</t>
  </si>
  <si>
    <t>Cyprus</t>
  </si>
  <si>
    <t>Spain</t>
  </si>
  <si>
    <t>Estonia</t>
  </si>
  <si>
    <t>Greece</t>
  </si>
  <si>
    <t>Latvia</t>
  </si>
  <si>
    <t>Hungary</t>
  </si>
  <si>
    <t>United Kingdom</t>
  </si>
  <si>
    <t>:    není k dispozici</t>
  </si>
  <si>
    <t>STATISTIKA AP  1. 1. 2015 - 30. 6. 2015</t>
  </si>
  <si>
    <t>Počet přijatých žádostí</t>
  </si>
  <si>
    <t>Součinnost s Ministerstvem vnitra</t>
  </si>
  <si>
    <t>Počet žádosti o poskytnutí součinnosti odeslaných na Ministerstvo vnitra</t>
  </si>
  <si>
    <t>Počet doručených závazných stanovisek Ministerstva vnitra</t>
  </si>
  <si>
    <t>souhlasná závazná stanoviska</t>
  </si>
  <si>
    <t>nesouhlasná závazná stanoviska</t>
  </si>
  <si>
    <t>podmíněně souhlasná závazná stanoviska</t>
  </si>
  <si>
    <t xml:space="preserve">Počet doručených podnětů k odejmutí </t>
  </si>
  <si>
    <t>Počet odeslaných informací o změnách v udělených povoleních Ministerstvu vnitra</t>
  </si>
  <si>
    <t>Udělení, neudělení, zastavení SŘ</t>
  </si>
  <si>
    <t>Rozhodnutí o udělení povolení</t>
  </si>
  <si>
    <t>odeslaná rozhodnutí</t>
  </si>
  <si>
    <t>pravomocná rozhodnutí</t>
  </si>
  <si>
    <t xml:space="preserve">Rozhodnutí o neudělení </t>
  </si>
  <si>
    <t>Zastavení SŘ</t>
  </si>
  <si>
    <t>pravmocná rozhodnutí</t>
  </si>
  <si>
    <t xml:space="preserve">Odejmutí povolení celkem </t>
  </si>
  <si>
    <t xml:space="preserve">§ 58a ZoZ </t>
  </si>
  <si>
    <t>§ 59 ZoZ</t>
  </si>
  <si>
    <t>§ 308 a 309 ZP</t>
  </si>
  <si>
    <t>Rozpočet ÚP ČR - ke dni 30. 06. 2015 (v Kč)</t>
  </si>
  <si>
    <t>Plnění a čerpání rozpočtu k 30.6.2015</t>
  </si>
  <si>
    <t>Dávky státní sociální podpory a pěstounské péče</t>
  </si>
  <si>
    <t>Platy státních úředníků</t>
  </si>
  <si>
    <t>ke dni 30. 6. 2015</t>
  </si>
  <si>
    <t>Vyplaceno celkem (v Kč)</t>
  </si>
  <si>
    <t>Pracoviště ÚP ČR</t>
  </si>
  <si>
    <t>KrP v Brně</t>
  </si>
  <si>
    <t>KrP v Českých Budějovicích</t>
  </si>
  <si>
    <t>KrP v Hradci Králové</t>
  </si>
  <si>
    <t>KrP v Jihlavě</t>
  </si>
  <si>
    <t>KrP v Karlových Varech</t>
  </si>
  <si>
    <t>KrP v Liberci</t>
  </si>
  <si>
    <t>KrP v Olomouci</t>
  </si>
  <si>
    <t>KrP v Ostravě</t>
  </si>
  <si>
    <t>KrP v Pardubicích</t>
  </si>
  <si>
    <t>KrP v Plzni</t>
  </si>
  <si>
    <t>KrP pro hl .m. Prahu</t>
  </si>
  <si>
    <t>KrP v Příbrami</t>
  </si>
  <si>
    <t>KrP v Ústí n. Labem</t>
  </si>
  <si>
    <t>KrP ve Zlíně</t>
  </si>
  <si>
    <t>C e l k e m   ČR</t>
  </si>
  <si>
    <t>zdroj: IS Ginis</t>
  </si>
  <si>
    <t xml:space="preserve">  GŘ ÚP ČR</t>
  </si>
  <si>
    <t xml:space="preserve">Poznámka: </t>
  </si>
  <si>
    <t>Dávky státní sociální podpory - objem v tis. Kč</t>
  </si>
  <si>
    <t>Název organizační jednotky</t>
  </si>
  <si>
    <t xml:space="preserve">Dávky státní sociální podpory - počet </t>
  </si>
  <si>
    <t xml:space="preserve">Mimořádná okamžitá pomoc z důvodu sociál. vylouč. </t>
  </si>
  <si>
    <t xml:space="preserve">Mimořádná okamžitá pomoc celkem </t>
  </si>
  <si>
    <t>Ochrana zaměstnanců při platební neschopnosti zaměstnavatele dle zákona č. 118/2000 Sb. v 1. pololetí 2015</t>
  </si>
  <si>
    <t>Počet podaných žádostí celkem</t>
  </si>
  <si>
    <t>Počet vyřízených žádostí celkem</t>
  </si>
  <si>
    <t>KrP pro hl.m. Prahu</t>
  </si>
  <si>
    <t>Výkon činnosti dítěte - žádosti a vydaná rozhodnutí 
v 1. pololetí 2015</t>
  </si>
  <si>
    <t>Počet podaných žádostí</t>
  </si>
  <si>
    <t>Počet vydaných rozhodnutí o výkonu činnosti dítěte (povolení i nepovolení)</t>
  </si>
  <si>
    <t>VÝVOJ POČTU ZAMĚSTNANCŮ - SYSTEMIZOVANÝCH MÍST (SM) NA ÚP ĆR OD JEHO VZNIKU</t>
  </si>
  <si>
    <t>PROSINEC 2010</t>
  </si>
  <si>
    <t>DUBEN 2011</t>
  </si>
  <si>
    <t>SRPEN 2011</t>
  </si>
  <si>
    <t>ŘÍJEN 2011</t>
  </si>
  <si>
    <t>PROSINEC 2011</t>
  </si>
  <si>
    <t>LEDEN 2012</t>
  </si>
  <si>
    <t>DUBEN 2012</t>
  </si>
  <si>
    <t>LEDEN 2013</t>
  </si>
  <si>
    <t>BŘEZEN 2013</t>
  </si>
  <si>
    <t>DUBEN 2013</t>
  </si>
  <si>
    <t>ČERVEN 2013</t>
  </si>
  <si>
    <t>SRPEN 2013</t>
  </si>
  <si>
    <t>ZÁŘÍ 2013</t>
  </si>
  <si>
    <t>ŘÍJEN 2013</t>
  </si>
  <si>
    <t>LEDEN 2014</t>
  </si>
  <si>
    <t>ČERVENEC 2014</t>
  </si>
  <si>
    <t>LEDEN 2015</t>
  </si>
  <si>
    <t>DUBEN 2015</t>
  </si>
  <si>
    <t xml:space="preserve">bez ESF  </t>
  </si>
  <si>
    <t>CELKEM</t>
  </si>
  <si>
    <t>zajišťováno 77 samostatnými ÚP</t>
  </si>
  <si>
    <t xml:space="preserve">mimořádné navýšení o 150 + 49 inspektorů kvality  </t>
  </si>
  <si>
    <t>3 SM převod z MPSV
navýšení 50 SM (pěstounská péče)</t>
  </si>
  <si>
    <t>60 SM (jedná se o dočasná SM) - - posílení NSD + EKO</t>
  </si>
  <si>
    <t>144 SM (NA PĚSTOUNY) POSÍLENÍ KrP 126</t>
  </si>
  <si>
    <t xml:space="preserve">16 SM PŘEVOD MPSV 
</t>
  </si>
  <si>
    <t>319 SM POSÍLENÍ KrP</t>
  </si>
  <si>
    <t xml:space="preserve">9 SM PŘEVOD MPSV 
</t>
  </si>
  <si>
    <t>6 SM PŘEVOD MPSV 
381 SM POSÍLENÍ KrP</t>
  </si>
  <si>
    <t xml:space="preserve">600 SM POSÍLENÍ NSD
</t>
  </si>
  <si>
    <t>20 SM
SNÍŽENÍ SM (POKYN MPSV)
"ZoSS"
50 SM
SNÍŽENÍ SM
(PŘEVOD IPSS NA MPSV)</t>
  </si>
  <si>
    <t>10 SM
SNÍŽENÍ SM NA GŘ (POKYN MPSV)
PŘEVOD METODIKY "Z A NSD" NA MPSV</t>
  </si>
  <si>
    <t xml:space="preserve">300 SM 
POSÍLENÍ NSD
</t>
  </si>
  <si>
    <t>ZDŮVODNĚNÍ ZMĚNY POČTU</t>
  </si>
  <si>
    <t>Shrnutí &gt;&gt;&gt;&gt;</t>
  </si>
  <si>
    <t>září 2011</t>
  </si>
  <si>
    <t>září 2013</t>
  </si>
  <si>
    <t>červenec 2014</t>
  </si>
  <si>
    <t>leden 2015</t>
  </si>
  <si>
    <t>duben 2015</t>
  </si>
  <si>
    <t>duben  2015</t>
  </si>
  <si>
    <t>realita</t>
  </si>
  <si>
    <t>potřeba</t>
  </si>
  <si>
    <t>Počet vyplacených dávek v krajích v 1. pololetí roku 2015 (v tis.)</t>
  </si>
  <si>
    <t>SPVPP - vyplacené řádné příspěvky v krajích v 1. pololetí roku 2015</t>
  </si>
  <si>
    <t>Výplatní místo</t>
  </si>
  <si>
    <t>Vyplacená suma
v Kč</t>
  </si>
  <si>
    <t>Praha-KrP</t>
  </si>
  <si>
    <t>Brno-město-KrP</t>
  </si>
  <si>
    <t>České Budějovice-KrP</t>
  </si>
  <si>
    <t>Hradec Králové-KrP</t>
  </si>
  <si>
    <t>Jihlava-KrP</t>
  </si>
  <si>
    <t>Karlovy Vary-KrP</t>
  </si>
  <si>
    <t>Liberec-KrP</t>
  </si>
  <si>
    <t>Olomouc-KrP</t>
  </si>
  <si>
    <t>Ostrava-KrP</t>
  </si>
  <si>
    <t>Pardubice-KrP</t>
  </si>
  <si>
    <t>Plzeň-KrP</t>
  </si>
  <si>
    <t>Příbram-KrP</t>
  </si>
  <si>
    <t>Ústí nad Labem-KrP</t>
  </si>
  <si>
    <t>Zlín-KrP</t>
  </si>
  <si>
    <t>zdroj: OKstat</t>
  </si>
  <si>
    <t>Krajské pobočky</t>
  </si>
  <si>
    <t>1. pololetí</t>
  </si>
  <si>
    <t>Brno</t>
  </si>
  <si>
    <t>České Budějovice</t>
  </si>
  <si>
    <t>Hradci Králové</t>
  </si>
  <si>
    <t>Jihlava</t>
  </si>
  <si>
    <t>Karlové Vary</t>
  </si>
  <si>
    <t>Liberec</t>
  </si>
  <si>
    <t>Olomouc</t>
  </si>
  <si>
    <t>Ostrava</t>
  </si>
  <si>
    <t>Pardubice</t>
  </si>
  <si>
    <t>Plzeň</t>
  </si>
  <si>
    <t>Příbram</t>
  </si>
  <si>
    <t>Ústí nad Labem</t>
  </si>
  <si>
    <t>Zlín</t>
  </si>
  <si>
    <t>Celkový součet</t>
  </si>
  <si>
    <t xml:space="preserve">Úřad práce České republiky </t>
  </si>
  <si>
    <t>Zákon č. 435/2004 Sb., o zaměstnanosti</t>
  </si>
  <si>
    <t>Zákon  č. 359/1999 Sb., o sociálně-právní ochraně dětí</t>
  </si>
  <si>
    <t>Zákon č. 117/1995 Sb.,                                          o státní soc. podpoře</t>
  </si>
  <si>
    <t>Zákon č. 111/2006 Sb., o pomoci hmotné nouzi</t>
  </si>
  <si>
    <t>Počet vyřazených UoZ na základě kontrol SUIP</t>
  </si>
  <si>
    <t>Počet podnětů předaných ostatním úřadům</t>
  </si>
  <si>
    <t>(průměrný měsíční čistý výdělek)</t>
  </si>
  <si>
    <t>(APZ, APZ ESF, ostatní nástroje)</t>
  </si>
  <si>
    <t>Podpora zaměstnávání osob se zdravotním postižením</t>
  </si>
  <si>
    <t>(státní příspěvek na výkon pěstounské péče)</t>
  </si>
  <si>
    <t xml:space="preserve">Počet provedených kontrol/inspekcí </t>
  </si>
  <si>
    <t>Počet porušení</t>
  </si>
  <si>
    <t>Počet kontrol s udělením pokut (z celkového počtu provedených kontrol)</t>
  </si>
  <si>
    <t>Kontrola/inspekce</t>
  </si>
  <si>
    <t>Veřejnosprávní finanční kontrola</t>
  </si>
  <si>
    <t>Ostatní kontroly</t>
  </si>
  <si>
    <t>Celkový počet porušení</t>
  </si>
  <si>
    <t>Celkový počet kontrol s udělením pokut</t>
  </si>
  <si>
    <t>Dávky pěstounské péče - objem a počet v 1. pololetí 2015</t>
  </si>
  <si>
    <t>Dávky pro osoby se zdravotním postižením v 1. pololetí 2015</t>
  </si>
  <si>
    <t>Dávky pomoci v hmotné nouzi - objem a počet v 1. pololetí 2015</t>
  </si>
  <si>
    <t>Souhrn  GŘ + KrP</t>
  </si>
  <si>
    <t>Objem vyplacených nepojistných sociálních dávek v krajích v 1. pololetí 2015 (v tis. Kč)</t>
  </si>
  <si>
    <t xml:space="preserve">Zdrojem pro pořízení údajů o vyplaceném objemu jednotlivých nepojistných sociálních dávek je EKIS GINIS, jehož data jsou totožná s daty uváděnými v informačním systému Státní pokladny. V této souvislosti je však potřebné upozornit na skutečnost, že souhrn údajů o čerpání v jednotlivých druzích sociálních dávek uvedený v přílohách 6b - 6e není totožný s údajem o čerpání vykazovaným podle sociálních dávek, resp. podle ukazatelů státního rozpočtu (viz příloha 6a). Rozdíl je způsoben např. převodem vrácených mylných plateb, cizími platbami k příslušnému účtu, výdaji na poštovné,výplatou dobíhajících již neexistujících dávek a pod. </t>
  </si>
  <si>
    <t>Období &gt;&gt;</t>
  </si>
  <si>
    <r>
      <t xml:space="preserve">1. vlna propouštění = zrušení </t>
    </r>
    <r>
      <rPr>
        <b/>
        <sz val="22"/>
        <color theme="1"/>
        <rFont val="Calibri"/>
        <family val="2"/>
        <charset val="238"/>
        <scheme val="minor"/>
      </rPr>
      <t xml:space="preserve">1000 SM. </t>
    </r>
  </si>
  <si>
    <r>
      <t xml:space="preserve">2. vlna propouštění = zrušení </t>
    </r>
    <r>
      <rPr>
        <b/>
        <sz val="22"/>
        <color theme="1"/>
        <rFont val="Calibri"/>
        <family val="2"/>
        <charset val="238"/>
        <scheme val="minor"/>
      </rPr>
      <t xml:space="preserve">185 SM </t>
    </r>
  </si>
  <si>
    <r>
      <t xml:space="preserve">3. vlna propouštění = zrušení </t>
    </r>
    <r>
      <rPr>
        <b/>
        <sz val="22"/>
        <color theme="1"/>
        <rFont val="Calibri"/>
        <family val="2"/>
        <charset val="238"/>
        <scheme val="minor"/>
      </rPr>
      <t>714  SM</t>
    </r>
    <r>
      <rPr>
        <sz val="22"/>
        <color theme="1"/>
        <rFont val="Calibri"/>
        <family val="2"/>
        <charset val="238"/>
        <scheme val="minor"/>
      </rPr>
      <t xml:space="preserve"> </t>
    </r>
  </si>
  <si>
    <r>
      <t xml:space="preserve">příchod agend Hmotné nouze   a zaměstnanců z obcí v počtu </t>
    </r>
    <r>
      <rPr>
        <b/>
        <sz val="22"/>
        <color theme="1"/>
        <rFont val="Calibri"/>
        <family val="2"/>
        <charset val="238"/>
        <scheme val="minor"/>
      </rPr>
      <t xml:space="preserve">1953 SM </t>
    </r>
    <r>
      <rPr>
        <sz val="22"/>
        <color theme="1"/>
        <rFont val="Calibri"/>
        <family val="2"/>
        <charset val="238"/>
        <scheme val="minor"/>
      </rPr>
      <t xml:space="preserve">z počtu </t>
    </r>
    <r>
      <rPr>
        <b/>
        <sz val="22"/>
        <color theme="1"/>
        <rFont val="Calibri"/>
        <family val="2"/>
        <charset val="238"/>
        <scheme val="minor"/>
      </rPr>
      <t xml:space="preserve">3642 </t>
    </r>
    <r>
      <rPr>
        <sz val="22"/>
        <color theme="1"/>
        <rFont val="Calibri"/>
        <family val="2"/>
        <charset val="238"/>
        <scheme val="minor"/>
      </rPr>
      <t>pracovníků vykonávající agendu HN na obcích
- 1689</t>
    </r>
  </si>
  <si>
    <r>
      <t xml:space="preserve">Vyjde-li se  z vychozího počtu </t>
    </r>
    <r>
      <rPr>
        <b/>
        <sz val="22"/>
        <color theme="1"/>
        <rFont val="Calibri"/>
        <family val="2"/>
        <charset val="238"/>
        <scheme val="minor"/>
      </rPr>
      <t>8136 SM</t>
    </r>
    <r>
      <rPr>
        <sz val="22"/>
        <color theme="1"/>
        <rFont val="Calibri"/>
        <family val="2"/>
        <charset val="238"/>
        <scheme val="minor"/>
      </rPr>
      <t xml:space="preserve"> (před 4/2011) a připočte-li se k tomu "pouze" agenda HN převzatá z obcí za </t>
    </r>
    <r>
      <rPr>
        <b/>
        <sz val="22"/>
        <color theme="1"/>
        <rFont val="Calibri"/>
        <family val="2"/>
        <charset val="238"/>
        <scheme val="minor"/>
      </rPr>
      <t>3642</t>
    </r>
    <r>
      <rPr>
        <sz val="22"/>
        <color theme="1"/>
        <rFont val="Calibri"/>
        <family val="2"/>
        <charset val="238"/>
        <scheme val="minor"/>
      </rPr>
      <t xml:space="preserve"> pracovníků, odpovídalo by to pořebě cca </t>
    </r>
    <r>
      <rPr>
        <b/>
        <sz val="22"/>
        <color theme="1"/>
        <rFont val="Calibri"/>
        <family val="2"/>
        <charset val="238"/>
        <scheme val="minor"/>
      </rPr>
      <t>11 778</t>
    </r>
    <r>
      <rPr>
        <sz val="22"/>
        <color theme="1"/>
        <rFont val="Calibri"/>
        <family val="2"/>
        <charset val="238"/>
        <scheme val="minor"/>
      </rPr>
      <t xml:space="preserve"> </t>
    </r>
    <r>
      <rPr>
        <b/>
        <sz val="22"/>
        <color theme="1"/>
        <rFont val="Calibri"/>
        <family val="2"/>
        <charset val="238"/>
        <scheme val="minor"/>
      </rPr>
      <t>SM</t>
    </r>
    <r>
      <rPr>
        <sz val="22"/>
        <color theme="1"/>
        <rFont val="Calibri"/>
        <family val="2"/>
        <charset val="238"/>
        <scheme val="minor"/>
      </rPr>
      <t xml:space="preserve"> na ÚP pro zpracování všech agend (SSP, ZAM, HN, atd…. atd).  Z toho plyne, že současný stav </t>
    </r>
    <r>
      <rPr>
        <b/>
        <sz val="22"/>
        <color theme="1"/>
        <rFont val="Calibri"/>
        <family val="2"/>
        <charset val="238"/>
        <scheme val="minor"/>
      </rPr>
      <t>10277 SM</t>
    </r>
    <r>
      <rPr>
        <sz val="22"/>
        <color theme="1"/>
        <rFont val="Calibri"/>
        <family val="2"/>
        <charset val="238"/>
        <scheme val="minor"/>
      </rPr>
      <t xml:space="preserve"> je o </t>
    </r>
    <r>
      <rPr>
        <b/>
        <sz val="22"/>
        <color theme="1"/>
        <rFont val="Calibri"/>
        <family val="2"/>
        <charset val="238"/>
        <scheme val="minor"/>
      </rPr>
      <t>13,17 %</t>
    </r>
    <r>
      <rPr>
        <sz val="22"/>
        <color theme="1"/>
        <rFont val="Calibri"/>
        <family val="2"/>
        <charset val="238"/>
        <scheme val="minor"/>
      </rPr>
      <t xml:space="preserve"> nižší než je optimální stav!</t>
    </r>
  </si>
  <si>
    <t>Příspěvek na podporu zaměstnávání osob se ZP dle ust.   § 78 zákona o zaměstnanosti</t>
  </si>
  <si>
    <t>Struktura zahraniční zaměstnanosti k 30. 6. 2015 – 10 nejčastěji zastoupených občanství</t>
  </si>
  <si>
    <t>Stát</t>
  </si>
  <si>
    <t>Počet celkem</t>
  </si>
  <si>
    <t>Podíl na celkové zahraniční zam.</t>
  </si>
  <si>
    <t>Ukrajina</t>
  </si>
  <si>
    <t>Rusko</t>
  </si>
  <si>
    <t>Vietnam</t>
  </si>
  <si>
    <t>Spol. rep. Něm</t>
  </si>
  <si>
    <t>Spoj. král.</t>
  </si>
  <si>
    <t>Struktura zahraniční zaměstnanosti dle formy evidence a státního občanství (10 nejčetněji zastoupených) – stav k 30. 6. 2015</t>
  </si>
  <si>
    <t>Občané EU/EHP Švýcarska</t>
  </si>
  <si>
    <t>Cizinci s platným povolením k zaměstnání</t>
  </si>
  <si>
    <t>Cizinci, kteří nepotřebují povolení, morou, zelenou nebo zaměstnaneckou kartu</t>
  </si>
  <si>
    <t>Držitelé zaměstnanecké karty</t>
  </si>
  <si>
    <t>Držitelé  modré karty</t>
  </si>
  <si>
    <t>Držitelé zelené karty</t>
  </si>
  <si>
    <t>Ruská fed.</t>
  </si>
  <si>
    <t>Mongolsko</t>
  </si>
  <si>
    <t>Spoj. státy</t>
  </si>
  <si>
    <t>Japonsko</t>
  </si>
  <si>
    <t>Thajsko</t>
  </si>
  <si>
    <t>Uzbekistán</t>
  </si>
  <si>
    <t>Korejská r.</t>
  </si>
  <si>
    <t>Moldavsko</t>
  </si>
  <si>
    <t>Indie</t>
  </si>
  <si>
    <t>Bělorusko</t>
  </si>
  <si>
    <t>SRN</t>
  </si>
  <si>
    <t>Čínská l.r.</t>
  </si>
  <si>
    <t>Filipíny</t>
  </si>
  <si>
    <t>Turecko</t>
  </si>
  <si>
    <t>Srbsko</t>
  </si>
  <si>
    <t>Kazachstán</t>
  </si>
  <si>
    <t>Bosna a Herc.</t>
  </si>
  <si>
    <t>Kanada</t>
  </si>
  <si>
    <t>Brazílie</t>
  </si>
  <si>
    <t>Makedonie</t>
  </si>
  <si>
    <t>Zahraniční zaměstnanost dle národní klasifikace zaměstnání - stav k 30. 6. 2015</t>
  </si>
  <si>
    <t>Třída CZ-ISCO</t>
  </si>
  <si>
    <t>9 – Pomocní a nekvalifikovaní pracovníci</t>
  </si>
  <si>
    <t>8 – Obsluha strojů a zařízení</t>
  </si>
  <si>
    <t>7 – Řemeslníci a opraváři</t>
  </si>
  <si>
    <t>2 - Specialisté</t>
  </si>
  <si>
    <t>5 - Pracovníci ve službách a prodeji</t>
  </si>
  <si>
    <t>3 – Techničtí a odborní pracovníci</t>
  </si>
  <si>
    <t>4 – Úředníci</t>
  </si>
  <si>
    <t>1 – Zákonodárci a řídící pracovníci</t>
  </si>
  <si>
    <t>6 – Kvalifikovaní pracovníci v zemědělství, lesnictví a rybářství</t>
  </si>
  <si>
    <t>0 – Zaměstnanci v ozbrojených silách</t>
  </si>
  <si>
    <t>Povolení k zaměstnání vydaná a prodloužená v prvním pololetí 2015</t>
  </si>
  <si>
    <t>Povolení k zaměstnání</t>
  </si>
  <si>
    <t>Nově vydaná celkem</t>
  </si>
  <si>
    <t>Prodloužená celkem</t>
  </si>
  <si>
    <t>z toho pro členy družstev (podle § 89 odst. 2 zákona o zaměstnanosti)</t>
  </si>
  <si>
    <t>z toho pro společníky obchodních společností (podle § 89 odst. 2 zákona o zaměstnanosti)</t>
  </si>
  <si>
    <t>z toho pro držitele povol. k dl. pob. - podnikání  (podle § 89 odst. 4 zákona o zaměstnanosti)</t>
  </si>
  <si>
    <t>z toho pro sezónní pracovníky (podle § 96 zákona o zaměstnanosti)</t>
  </si>
  <si>
    <t>Příspěvek na živobytí - provedená sociální šetření v roce 2015 (v tis.)</t>
  </si>
  <si>
    <t>Doplatek na bydlení – provedená sociální šetření v roce 2015 (v tis.)</t>
  </si>
  <si>
    <t>Přehled doručených a vyřízených stížností podaných u jednotlivých krajských poboček a generálního ředitelství Úřadu práce ČR za 1. pololetí 2015</t>
  </si>
  <si>
    <t>Počet doručených stížností</t>
  </si>
  <si>
    <t>Počet vyřízených stížností</t>
  </si>
  <si>
    <t xml:space="preserve">§ 62 ZP - Hromadné propouštění </t>
  </si>
  <si>
    <t xml:space="preserve">únor </t>
  </si>
  <si>
    <t xml:space="preserve">březen </t>
  </si>
  <si>
    <t xml:space="preserve">duben </t>
  </si>
  <si>
    <t>květen</t>
  </si>
  <si>
    <t xml:space="preserve">červen </t>
  </si>
  <si>
    <t>červenec</t>
  </si>
  <si>
    <t>srpen</t>
  </si>
  <si>
    <t>září</t>
  </si>
  <si>
    <t xml:space="preserve">říjen </t>
  </si>
  <si>
    <t xml:space="preserve">listopad </t>
  </si>
  <si>
    <t xml:space="preserve">prosinec </t>
  </si>
  <si>
    <t>březen</t>
  </si>
  <si>
    <t>červen</t>
  </si>
  <si>
    <t>listopad</t>
  </si>
  <si>
    <t>únor</t>
  </si>
  <si>
    <t>duben</t>
  </si>
  <si>
    <t>Hlášená hromadná propouštění v letech 2012-2014</t>
  </si>
  <si>
    <t>Počet zaměstnavatelů, kteří nahlásili ve sledovaném období hromadné propouštění</t>
  </si>
  <si>
    <t>Počet zaměstnanců, jichž se tato propouštění týkala</t>
  </si>
  <si>
    <t>Rok/měsíc</t>
  </si>
  <si>
    <t>leden</t>
  </si>
  <si>
    <t>Rozpočet ÚP ČR k 30. červnu 2015</t>
  </si>
  <si>
    <t>Hromadné propouštění - počty zaměsnavatelů a zaměstnanců 2013-2015</t>
  </si>
  <si>
    <t>Hromadné propouštění v letech 2013 - 2015 - grafy</t>
  </si>
  <si>
    <t>Příloha č. 4a</t>
  </si>
  <si>
    <t>Příloha č. 4b</t>
  </si>
  <si>
    <t>Příloha č. 4c</t>
  </si>
  <si>
    <t>Příloha č. 4d</t>
  </si>
  <si>
    <t>Příloha č. 5</t>
  </si>
  <si>
    <t xml:space="preserve">Struktura zahraniční zaměstnanosti k 30. 6. 2015 </t>
  </si>
  <si>
    <t xml:space="preserve">Struktura zahraniční zaměstnanosti dle formy evidence a státního občanství k 30. 6. 2015 </t>
  </si>
  <si>
    <t>Zahraniční zaměstnanost dle národní klasifikace zaměstnání k 30. 6. 2015</t>
  </si>
  <si>
    <t>Povolení k zaměstnání cizinců - vydaná a prodloužená v prvním pololetí 2015</t>
  </si>
  <si>
    <t>Příloha č. 6a</t>
  </si>
  <si>
    <t>Vývoj v oblasti APZ v 1. pololetí 2015 (kraje)</t>
  </si>
  <si>
    <t>Vývoj v oblasti APZ v 1. pololetí 2015 (ČR, graf)</t>
  </si>
  <si>
    <t>Příloha č. 6b</t>
  </si>
  <si>
    <t>Příloha č. 6c</t>
  </si>
  <si>
    <t>Příspěvek na podporu zaměstnávání osob se ZP (kraje)</t>
  </si>
  <si>
    <t>Ochrana zaměstnanců při platební neschopnosti zaměstnavatele v 1. pololetí 2015</t>
  </si>
  <si>
    <t>Výkon činnosti dítěte - žádosti a vydaná rozhodnutí v 1. pololetí 2015</t>
  </si>
  <si>
    <t>Příloha č. 9</t>
  </si>
  <si>
    <t>Stížnosti doručené a vyřízené v 1. pololetí 2015</t>
  </si>
  <si>
    <t>Vyplacené dávky v 1. pololetí 2015 - celkem</t>
  </si>
  <si>
    <t>Dávky SSP v 1. pololetí 2015</t>
  </si>
  <si>
    <t>Příloha č. 10a</t>
  </si>
  <si>
    <t>Příloha č. 10b</t>
  </si>
  <si>
    <t>Příloha č. 10c</t>
  </si>
  <si>
    <t>Dávky pěstounské péče v 1. pololetí 2015</t>
  </si>
  <si>
    <t>Příloha č. 10d</t>
  </si>
  <si>
    <t>Dávky pro OZP v 1. pololetí 2015</t>
  </si>
  <si>
    <t>Příloha č. 10e</t>
  </si>
  <si>
    <t>SPVPP - vyplacené řádné příspěvky v krajích v 1. pololetí 2015</t>
  </si>
  <si>
    <t>Příloha č. 12</t>
  </si>
  <si>
    <t>Příspěvek na živobytí, doplatek na bydlení - sociální šetření za 1. pololetí 2015</t>
  </si>
  <si>
    <t>Příloha č. 13</t>
  </si>
  <si>
    <t>Kontrolní činnost ÚP ČR - souhrn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</si>
</sst>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0.00\ &quot;Kč&quot;"/>
    <numFmt numFmtId="167" formatCode="\$#,##0\ ;\(\$#,##0\)"/>
    <numFmt numFmtId="168" formatCode="#\ ##0"/>
    <numFmt numFmtId="169" formatCode="#,##0.000"/>
  </numFmts>
  <fonts count="10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i/>
      <sz val="10"/>
      <name val="Arial CE"/>
      <charset val="238"/>
    </font>
    <font>
      <sz val="10"/>
      <color theme="1"/>
      <name val="Arial CE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2"/>
      <color indexed="14"/>
      <name val="Arial CE"/>
      <charset val="238"/>
    </font>
    <font>
      <b/>
      <sz val="12"/>
      <color indexed="12"/>
      <name val="Arial CE"/>
      <charset val="238"/>
    </font>
    <font>
      <i/>
      <sz val="14"/>
      <name val="Arial Narrow"/>
      <family val="2"/>
    </font>
    <font>
      <sz val="12"/>
      <name val="Arial CE"/>
      <family val="2"/>
      <charset val="238"/>
    </font>
    <font>
      <sz val="14"/>
      <name val="Arial Narrow"/>
      <family val="2"/>
    </font>
    <font>
      <b/>
      <i/>
      <sz val="12"/>
      <name val="Arial CE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  <font>
      <sz val="14"/>
      <color indexed="14"/>
      <name val="Arial CE"/>
      <family val="2"/>
      <charset val="238"/>
    </font>
    <font>
      <sz val="14"/>
      <color indexed="12"/>
      <name val="Arial CE"/>
      <family val="2"/>
      <charset val="238"/>
    </font>
    <font>
      <sz val="8"/>
      <name val="Arial CE"/>
      <charset val="238"/>
    </font>
    <font>
      <sz val="8"/>
      <name val="NimbusRoman"/>
      <charset val="238"/>
    </font>
    <font>
      <b/>
      <sz val="18"/>
      <name val="Arial CE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theme="0"/>
      <name val="Arial CE"/>
      <charset val="238"/>
    </font>
    <font>
      <sz val="20"/>
      <name val="Arial CE"/>
      <charset val="238"/>
    </font>
    <font>
      <b/>
      <sz val="2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4"/>
      <color indexed="14"/>
      <name val="Calibri"/>
      <family val="2"/>
      <charset val="238"/>
      <scheme val="minor"/>
    </font>
    <font>
      <sz val="14"/>
      <color indexed="1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i/>
      <sz val="20"/>
      <name val="Calibri"/>
      <family val="2"/>
      <charset val="238"/>
      <scheme val="minor"/>
    </font>
    <font>
      <b/>
      <vertAlign val="superscript"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20"/>
      <color indexed="12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2"/>
      <name val="Arial CE"/>
      <charset val="238"/>
    </font>
    <font>
      <sz val="1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sz val="72"/>
      <name val="Calibri"/>
      <family val="2"/>
      <charset val="238"/>
      <scheme val="minor"/>
    </font>
    <font>
      <i/>
      <vertAlign val="superscript"/>
      <sz val="20"/>
      <name val="Calibri"/>
      <family val="2"/>
      <charset val="238"/>
      <scheme val="minor"/>
    </font>
    <font>
      <sz val="12"/>
      <name val="System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42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  <font>
      <sz val="42"/>
      <name val="Calibri"/>
      <family val="2"/>
      <charset val="238"/>
      <scheme val="minor"/>
    </font>
    <font>
      <b/>
      <i/>
      <sz val="48"/>
      <name val="Calibri"/>
      <family val="2"/>
      <charset val="238"/>
      <scheme val="minor"/>
    </font>
    <font>
      <b/>
      <i/>
      <sz val="39"/>
      <name val="Calibri"/>
      <family val="2"/>
      <charset val="238"/>
      <scheme val="minor"/>
    </font>
    <font>
      <sz val="39"/>
      <name val="Calibri"/>
      <family val="2"/>
      <charset val="238"/>
      <scheme val="minor"/>
    </font>
    <font>
      <i/>
      <sz val="39"/>
      <name val="Calibri"/>
      <family val="2"/>
      <charset val="238"/>
      <scheme val="minor"/>
    </font>
    <font>
      <sz val="39"/>
      <color theme="1"/>
      <name val="Calibri"/>
      <family val="2"/>
      <charset val="238"/>
      <scheme val="minor"/>
    </font>
    <font>
      <b/>
      <vertAlign val="superscript"/>
      <sz val="2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  <font>
      <b/>
      <sz val="12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44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b/>
      <sz val="22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36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6"/>
      <color theme="1"/>
      <name val="Calibri"/>
      <family val="2"/>
      <charset val="238"/>
    </font>
    <font>
      <sz val="54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gradientFill>
        <stop position="0">
          <color theme="6" tint="0.59999389629810485"/>
        </stop>
        <stop position="1">
          <color theme="4"/>
        </stop>
      </gradientFill>
    </fill>
    <fill>
      <patternFill patternType="solid">
        <fgColor indexed="3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FF8E1"/>
        <bgColor indexed="64"/>
      </patternFill>
    </fill>
    <fill>
      <patternFill patternType="solid">
        <fgColor rgb="FFFFFFE1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5" fillId="0" borderId="0"/>
    <xf numFmtId="0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5" fillId="4" borderId="0" applyProtection="0"/>
    <xf numFmtId="0" fontId="5" fillId="0" borderId="0">
      <alignment vertical="top"/>
    </xf>
    <xf numFmtId="0" fontId="25" fillId="0" borderId="0"/>
    <xf numFmtId="0" fontId="5" fillId="0" borderId="0"/>
    <xf numFmtId="0" fontId="5" fillId="0" borderId="0"/>
    <xf numFmtId="0" fontId="62" fillId="0" borderId="0"/>
    <xf numFmtId="0" fontId="25" fillId="0" borderId="0"/>
    <xf numFmtId="0" fontId="75" fillId="0" borderId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1" borderId="0" applyNumberFormat="0" applyBorder="0" applyAlignment="0" applyProtection="0"/>
    <xf numFmtId="0" fontId="64" fillId="12" borderId="0" applyNumberFormat="0" applyBorder="0" applyAlignment="0" applyProtection="0"/>
    <xf numFmtId="0" fontId="25" fillId="0" borderId="0"/>
    <xf numFmtId="0" fontId="1" fillId="5" borderId="75" applyNumberFormat="0" applyFont="0" applyAlignment="0" applyProtection="0"/>
    <xf numFmtId="0" fontId="25" fillId="0" borderId="0"/>
    <xf numFmtId="0" fontId="5" fillId="0" borderId="0"/>
    <xf numFmtId="0" fontId="5" fillId="0" borderId="0"/>
    <xf numFmtId="0" fontId="5" fillId="0" borderId="0">
      <alignment vertical="top"/>
    </xf>
    <xf numFmtId="0" fontId="25" fillId="0" borderId="0"/>
    <xf numFmtId="4" fontId="77" fillId="24" borderId="102" applyNumberFormat="0" applyProtection="0">
      <alignment vertical="center"/>
    </xf>
    <xf numFmtId="4" fontId="78" fillId="25" borderId="102" applyNumberFormat="0" applyProtection="0">
      <alignment horizontal="left" vertical="center" indent="1"/>
    </xf>
    <xf numFmtId="4" fontId="78" fillId="25" borderId="102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/>
  </cellStyleXfs>
  <cellXfs count="873">
    <xf numFmtId="0" fontId="0" fillId="0" borderId="0" xfId="0"/>
    <xf numFmtId="0" fontId="6" fillId="0" borderId="0" xfId="0" applyFont="1"/>
    <xf numFmtId="0" fontId="0" fillId="0" borderId="0" xfId="0" applyFill="1"/>
    <xf numFmtId="0" fontId="9" fillId="0" borderId="0" xfId="0" applyFont="1" applyFill="1" applyBorder="1"/>
    <xf numFmtId="0" fontId="0" fillId="0" borderId="0" xfId="0" applyFill="1" applyBorder="1"/>
    <xf numFmtId="166" fontId="9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/>
    <xf numFmtId="0" fontId="5" fillId="0" borderId="0" xfId="2"/>
    <xf numFmtId="0" fontId="22" fillId="0" borderId="17" xfId="2" applyFont="1" applyBorder="1" applyAlignment="1">
      <alignment horizontal="centerContinuous"/>
    </xf>
    <xf numFmtId="0" fontId="22" fillId="0" borderId="0" xfId="2" applyFont="1" applyAlignment="1">
      <alignment horizontal="centerContinuous"/>
    </xf>
    <xf numFmtId="0" fontId="23" fillId="0" borderId="0" xfId="2" applyFont="1" applyAlignment="1">
      <alignment horizontal="centerContinuous"/>
    </xf>
    <xf numFmtId="0" fontId="23" fillId="0" borderId="0" xfId="2" applyFont="1"/>
    <xf numFmtId="1" fontId="5" fillId="0" borderId="0" xfId="2" applyNumberFormat="1"/>
    <xf numFmtId="3" fontId="17" fillId="0" borderId="0" xfId="2" applyNumberFormat="1" applyFont="1" applyFill="1" applyBorder="1"/>
    <xf numFmtId="0" fontId="13" fillId="0" borderId="0" xfId="2" applyFont="1" applyBorder="1" applyAlignment="1">
      <alignment horizontal="center"/>
    </xf>
    <xf numFmtId="1" fontId="5" fillId="0" borderId="0" xfId="2" applyNumberFormat="1" applyBorder="1"/>
    <xf numFmtId="3" fontId="5" fillId="0" borderId="0" xfId="2" applyNumberFormat="1"/>
    <xf numFmtId="3" fontId="21" fillId="0" borderId="0" xfId="2" applyNumberFormat="1" applyFont="1" applyBorder="1"/>
    <xf numFmtId="0" fontId="22" fillId="0" borderId="0" xfId="2" applyFont="1" applyBorder="1" applyAlignment="1">
      <alignment horizontal="centerContinuous"/>
    </xf>
    <xf numFmtId="3" fontId="21" fillId="0" borderId="0" xfId="2" applyNumberFormat="1" applyFont="1" applyBorder="1" applyAlignment="1"/>
    <xf numFmtId="0" fontId="15" fillId="0" borderId="0" xfId="2" applyFont="1" applyFill="1" applyBorder="1" applyAlignment="1">
      <alignment horizontal="centerContinuous"/>
    </xf>
    <xf numFmtId="0" fontId="13" fillId="0" borderId="0" xfId="2" applyFont="1" applyBorder="1" applyAlignment="1">
      <alignment horizontal="centerContinuous"/>
    </xf>
    <xf numFmtId="0" fontId="5" fillId="0" borderId="0" xfId="2" applyBorder="1"/>
    <xf numFmtId="0" fontId="17" fillId="0" borderId="0" xfId="2" applyFont="1"/>
    <xf numFmtId="3" fontId="20" fillId="0" borderId="0" xfId="2" applyNumberFormat="1" applyFont="1" applyBorder="1" applyAlignment="1"/>
    <xf numFmtId="0" fontId="5" fillId="0" borderId="0" xfId="2" applyFill="1" applyBorder="1"/>
    <xf numFmtId="0" fontId="17" fillId="0" borderId="0" xfId="2" applyFont="1" applyFill="1" applyBorder="1"/>
    <xf numFmtId="0" fontId="15" fillId="0" borderId="0" xfId="2" applyFont="1" applyBorder="1" applyAlignment="1">
      <alignment horizontal="centerContinuous"/>
    </xf>
    <xf numFmtId="0" fontId="18" fillId="0" borderId="0" xfId="2" applyFont="1" applyBorder="1"/>
    <xf numFmtId="0" fontId="7" fillId="0" borderId="0" xfId="2" applyFont="1"/>
    <xf numFmtId="0" fontId="11" fillId="0" borderId="0" xfId="2" applyFont="1"/>
    <xf numFmtId="0" fontId="14" fillId="0" borderId="0" xfId="2" applyFont="1"/>
    <xf numFmtId="3" fontId="17" fillId="0" borderId="0" xfId="2" applyNumberFormat="1" applyFont="1" applyFill="1" applyBorder="1" applyAlignment="1"/>
    <xf numFmtId="0" fontId="17" fillId="0" borderId="0" xfId="2" applyFont="1" applyBorder="1"/>
    <xf numFmtId="3" fontId="19" fillId="0" borderId="0" xfId="2" applyNumberFormat="1" applyFont="1" applyFill="1" applyBorder="1"/>
    <xf numFmtId="3" fontId="14" fillId="0" borderId="0" xfId="2" applyNumberFormat="1" applyFont="1"/>
    <xf numFmtId="0" fontId="5" fillId="0" borderId="0" xfId="2" applyAlignment="1"/>
    <xf numFmtId="0" fontId="14" fillId="0" borderId="0" xfId="2" applyFont="1" applyFill="1" applyBorder="1"/>
    <xf numFmtId="0" fontId="5" fillId="0" borderId="0" xfId="2" applyFill="1"/>
    <xf numFmtId="1" fontId="14" fillId="0" borderId="0" xfId="2" applyNumberFormat="1" applyFont="1"/>
    <xf numFmtId="0" fontId="3" fillId="0" borderId="0" xfId="2" applyFont="1" applyBorder="1"/>
    <xf numFmtId="164" fontId="14" fillId="0" borderId="0" xfId="2" applyNumberFormat="1" applyFont="1"/>
    <xf numFmtId="164" fontId="14" fillId="0" borderId="0" xfId="2" applyNumberFormat="1" applyFont="1" applyFill="1" applyBorder="1"/>
    <xf numFmtId="1" fontId="14" fillId="0" borderId="0" xfId="2" applyNumberFormat="1" applyFont="1" applyFill="1" applyBorder="1"/>
    <xf numFmtId="0" fontId="14" fillId="0" borderId="0" xfId="2" applyFont="1" applyFill="1"/>
    <xf numFmtId="0" fontId="4" fillId="0" borderId="0" xfId="2" applyFont="1" applyBorder="1"/>
    <xf numFmtId="0" fontId="12" fillId="0" borderId="0" xfId="2" applyFont="1" applyBorder="1"/>
    <xf numFmtId="0" fontId="12" fillId="0" borderId="0" xfId="2" applyFont="1"/>
    <xf numFmtId="0" fontId="11" fillId="0" borderId="0" xfId="2" applyFont="1" applyBorder="1"/>
    <xf numFmtId="165" fontId="0" fillId="0" borderId="0" xfId="0" applyNumberFormat="1"/>
    <xf numFmtId="0" fontId="29" fillId="3" borderId="2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164" fontId="29" fillId="0" borderId="0" xfId="0" applyNumberFormat="1" applyFont="1" applyFill="1" applyBorder="1" applyAlignment="1">
      <alignment horizontal="right" indent="1"/>
    </xf>
    <xf numFmtId="164" fontId="29" fillId="0" borderId="10" xfId="0" applyNumberFormat="1" applyFont="1" applyFill="1" applyBorder="1" applyAlignment="1">
      <alignment horizontal="right" indent="1"/>
    </xf>
    <xf numFmtId="164" fontId="29" fillId="0" borderId="13" xfId="0" applyNumberFormat="1" applyFont="1" applyFill="1" applyBorder="1" applyAlignment="1">
      <alignment horizontal="right" indent="1"/>
    </xf>
    <xf numFmtId="165" fontId="28" fillId="0" borderId="8" xfId="0" applyNumberFormat="1" applyFont="1" applyFill="1" applyBorder="1" applyAlignment="1">
      <alignment horizontal="right" indent="1"/>
    </xf>
    <xf numFmtId="164" fontId="30" fillId="0" borderId="8" xfId="0" applyNumberFormat="1" applyFont="1" applyBorder="1" applyAlignment="1">
      <alignment horizontal="right" indent="1"/>
    </xf>
    <xf numFmtId="164" fontId="29" fillId="0" borderId="10" xfId="0" applyNumberFormat="1" applyFont="1" applyBorder="1" applyAlignment="1">
      <alignment horizontal="right" indent="1"/>
    </xf>
    <xf numFmtId="164" fontId="29" fillId="0" borderId="0" xfId="0" applyNumberFormat="1" applyFont="1" applyBorder="1" applyAlignment="1">
      <alignment horizontal="right" indent="1"/>
    </xf>
    <xf numFmtId="164" fontId="29" fillId="0" borderId="13" xfId="0" applyNumberFormat="1" applyFont="1" applyBorder="1" applyAlignment="1">
      <alignment horizontal="right" indent="1"/>
    </xf>
    <xf numFmtId="165" fontId="30" fillId="0" borderId="8" xfId="0" applyNumberFormat="1" applyFont="1" applyBorder="1" applyAlignment="1">
      <alignment horizontal="right" indent="1"/>
    </xf>
    <xf numFmtId="164" fontId="29" fillId="0" borderId="9" xfId="0" applyNumberFormat="1" applyFont="1" applyBorder="1" applyAlignment="1">
      <alignment horizontal="right" indent="1"/>
    </xf>
    <xf numFmtId="164" fontId="29" fillId="0" borderId="6" xfId="0" applyNumberFormat="1" applyFont="1" applyBorder="1" applyAlignment="1">
      <alignment horizontal="right" indent="1"/>
    </xf>
    <xf numFmtId="1" fontId="28" fillId="3" borderId="9" xfId="0" applyNumberFormat="1" applyFont="1" applyFill="1" applyBorder="1" applyAlignment="1">
      <alignment horizontal="left" indent="1"/>
    </xf>
    <xf numFmtId="164" fontId="28" fillId="0" borderId="9" xfId="0" applyNumberFormat="1" applyFont="1" applyBorder="1" applyAlignment="1">
      <alignment horizontal="right" indent="1"/>
    </xf>
    <xf numFmtId="164" fontId="28" fillId="0" borderId="6" xfId="0" applyNumberFormat="1" applyFont="1" applyBorder="1" applyAlignment="1">
      <alignment horizontal="right" indent="1"/>
    </xf>
    <xf numFmtId="164" fontId="28" fillId="0" borderId="3" xfId="0" applyNumberFormat="1" applyFont="1" applyBorder="1" applyAlignment="1">
      <alignment horizontal="right" indent="1"/>
    </xf>
    <xf numFmtId="164" fontId="28" fillId="0" borderId="4" xfId="0" applyNumberFormat="1" applyFont="1" applyBorder="1" applyAlignment="1">
      <alignment horizontal="right" indent="1"/>
    </xf>
    <xf numFmtId="165" fontId="28" fillId="0" borderId="1" xfId="0" applyNumberFormat="1" applyFont="1" applyFill="1" applyBorder="1" applyAlignment="1">
      <alignment horizontal="right" indent="1"/>
    </xf>
    <xf numFmtId="165" fontId="30" fillId="0" borderId="1" xfId="0" applyNumberFormat="1" applyFont="1" applyBorder="1" applyAlignment="1">
      <alignment horizontal="right" indent="1"/>
    </xf>
    <xf numFmtId="164" fontId="6" fillId="0" borderId="0" xfId="0" applyNumberFormat="1" applyFont="1"/>
    <xf numFmtId="0" fontId="31" fillId="0" borderId="0" xfId="0" applyFont="1"/>
    <xf numFmtId="1" fontId="28" fillId="3" borderId="10" xfId="0" applyNumberFormat="1" applyFont="1" applyFill="1" applyBorder="1" applyAlignment="1">
      <alignment horizontal="left" indent="1"/>
    </xf>
    <xf numFmtId="0" fontId="28" fillId="3" borderId="8" xfId="0" applyFont="1" applyFill="1" applyBorder="1" applyAlignment="1">
      <alignment horizontal="left" vertical="center" indent="1"/>
    </xf>
    <xf numFmtId="165" fontId="10" fillId="0" borderId="11" xfId="0" applyNumberFormat="1" applyFont="1" applyBorder="1" applyAlignment="1">
      <alignment horizontal="right" indent="1"/>
    </xf>
    <xf numFmtId="165" fontId="10" fillId="0" borderId="14" xfId="0" applyNumberFormat="1" applyFont="1" applyBorder="1" applyAlignment="1">
      <alignment horizontal="right" indent="1"/>
    </xf>
    <xf numFmtId="165" fontId="10" fillId="0" borderId="18" xfId="0" applyNumberFormat="1" applyFont="1" applyBorder="1" applyAlignment="1">
      <alignment horizontal="right" indent="1"/>
    </xf>
    <xf numFmtId="165" fontId="10" fillId="0" borderId="7" xfId="0" applyNumberFormat="1" applyFont="1" applyBorder="1" applyAlignment="1">
      <alignment horizontal="right" indent="1"/>
    </xf>
    <xf numFmtId="165" fontId="10" fillId="0" borderId="10" xfId="0" applyNumberFormat="1" applyFont="1" applyBorder="1" applyAlignment="1">
      <alignment horizontal="right" indent="1"/>
    </xf>
    <xf numFmtId="165" fontId="10" fillId="0" borderId="0" xfId="0" applyNumberFormat="1" applyFont="1" applyBorder="1" applyAlignment="1">
      <alignment horizontal="right" indent="1"/>
    </xf>
    <xf numFmtId="165" fontId="10" fillId="0" borderId="13" xfId="0" applyNumberFormat="1" applyFont="1" applyBorder="1" applyAlignment="1">
      <alignment horizontal="right" indent="1"/>
    </xf>
    <xf numFmtId="165" fontId="10" fillId="0" borderId="8" xfId="0" applyNumberFormat="1" applyFont="1" applyBorder="1" applyAlignment="1">
      <alignment horizontal="right" indent="1"/>
    </xf>
    <xf numFmtId="0" fontId="28" fillId="3" borderId="15" xfId="0" applyFont="1" applyFill="1" applyBorder="1" applyAlignment="1">
      <alignment horizontal="left" vertical="center" indent="1"/>
    </xf>
    <xf numFmtId="165" fontId="10" fillId="0" borderId="16" xfId="0" applyNumberFormat="1" applyFont="1" applyBorder="1" applyAlignment="1">
      <alignment horizontal="right" indent="1"/>
    </xf>
    <xf numFmtId="165" fontId="10" fillId="0" borderId="17" xfId="0" applyNumberFormat="1" applyFont="1" applyBorder="1" applyAlignment="1">
      <alignment horizontal="right" indent="1"/>
    </xf>
    <xf numFmtId="165" fontId="10" fillId="0" borderId="32" xfId="0" applyNumberFormat="1" applyFont="1" applyBorder="1" applyAlignment="1">
      <alignment horizontal="right" indent="1"/>
    </xf>
    <xf numFmtId="165" fontId="10" fillId="0" borderId="15" xfId="0" applyNumberFormat="1" applyFont="1" applyBorder="1" applyAlignment="1">
      <alignment horizontal="right" indent="1"/>
    </xf>
    <xf numFmtId="0" fontId="28" fillId="3" borderId="5" xfId="0" applyFont="1" applyFill="1" applyBorder="1" applyAlignment="1">
      <alignment horizontal="left" vertical="center" indent="1"/>
    </xf>
    <xf numFmtId="165" fontId="10" fillId="0" borderId="9" xfId="0" applyNumberFormat="1" applyFont="1" applyBorder="1" applyAlignment="1">
      <alignment horizontal="right" indent="1"/>
    </xf>
    <xf numFmtId="165" fontId="10" fillId="0" borderId="6" xfId="0" applyNumberFormat="1" applyFont="1" applyBorder="1" applyAlignment="1">
      <alignment horizontal="right" indent="1"/>
    </xf>
    <xf numFmtId="165" fontId="10" fillId="0" borderId="12" xfId="0" applyNumberFormat="1" applyFont="1" applyBorder="1" applyAlignment="1">
      <alignment horizontal="right" indent="1"/>
    </xf>
    <xf numFmtId="165" fontId="10" fillId="0" borderId="5" xfId="0" applyNumberFormat="1" applyFont="1" applyBorder="1" applyAlignment="1">
      <alignment horizontal="right" indent="1"/>
    </xf>
    <xf numFmtId="0" fontId="10" fillId="0" borderId="0" xfId="0" applyFont="1"/>
    <xf numFmtId="0" fontId="34" fillId="0" borderId="0" xfId="0" applyFont="1" applyFill="1" applyBorder="1" applyAlignment="1">
      <alignment horizontal="left" vertical="center"/>
    </xf>
    <xf numFmtId="0" fontId="22" fillId="0" borderId="0" xfId="12" applyFont="1"/>
    <xf numFmtId="0" fontId="5" fillId="0" borderId="0" xfId="12"/>
    <xf numFmtId="0" fontId="29" fillId="0" borderId="0" xfId="2" applyFont="1"/>
    <xf numFmtId="0" fontId="29" fillId="0" borderId="0" xfId="12" applyFont="1"/>
    <xf numFmtId="0" fontId="34" fillId="0" borderId="0" xfId="12" applyFont="1"/>
    <xf numFmtId="1" fontId="3" fillId="0" borderId="0" xfId="2" applyNumberFormat="1" applyFont="1" applyFill="1" applyBorder="1" applyAlignment="1"/>
    <xf numFmtId="0" fontId="16" fillId="0" borderId="0" xfId="2" applyFont="1" applyFill="1" applyBorder="1" applyAlignment="1"/>
    <xf numFmtId="1" fontId="5" fillId="0" borderId="0" xfId="2" applyNumberFormat="1" applyFill="1" applyBorder="1"/>
    <xf numFmtId="3" fontId="29" fillId="0" borderId="0" xfId="12" applyNumberFormat="1" applyFont="1" applyFill="1" applyBorder="1" applyAlignment="1">
      <alignment horizontal="right" indent="1"/>
    </xf>
    <xf numFmtId="3" fontId="28" fillId="0" borderId="0" xfId="12" applyNumberFormat="1" applyFont="1" applyFill="1" applyBorder="1" applyAlignment="1">
      <alignment horizontal="right" indent="1"/>
    </xf>
    <xf numFmtId="0" fontId="29" fillId="0" borderId="0" xfId="12" applyFont="1" applyFill="1" applyBorder="1"/>
    <xf numFmtId="0" fontId="5" fillId="0" borderId="0" xfId="12" applyFill="1" applyBorder="1"/>
    <xf numFmtId="3" fontId="41" fillId="0" borderId="0" xfId="2" applyNumberFormat="1" applyFont="1" applyBorder="1"/>
    <xf numFmtId="3" fontId="41" fillId="0" borderId="0" xfId="2" applyNumberFormat="1" applyFont="1" applyFill="1" applyBorder="1"/>
    <xf numFmtId="0" fontId="40" fillId="0" borderId="0" xfId="2" applyFont="1" applyBorder="1" applyAlignment="1">
      <alignment horizontal="center"/>
    </xf>
    <xf numFmtId="3" fontId="42" fillId="0" borderId="0" xfId="2" applyNumberFormat="1" applyFont="1" applyFill="1" applyBorder="1"/>
    <xf numFmtId="0" fontId="41" fillId="0" borderId="0" xfId="2" applyFont="1" applyBorder="1"/>
    <xf numFmtId="0" fontId="41" fillId="0" borderId="0" xfId="2" applyFont="1" applyFill="1" applyBorder="1" applyAlignment="1">
      <alignment horizontal="centerContinuous"/>
    </xf>
    <xf numFmtId="0" fontId="27" fillId="0" borderId="0" xfId="2" applyFont="1" applyFill="1" applyBorder="1" applyAlignment="1">
      <alignment horizontal="center"/>
    </xf>
    <xf numFmtId="0" fontId="41" fillId="0" borderId="0" xfId="2" applyFont="1" applyFill="1" applyBorder="1" applyAlignment="1">
      <alignment horizontal="center" vertical="center"/>
    </xf>
    <xf numFmtId="3" fontId="41" fillId="0" borderId="0" xfId="2" applyNumberFormat="1" applyFont="1" applyFill="1" applyBorder="1" applyAlignment="1"/>
    <xf numFmtId="3" fontId="43" fillId="0" borderId="0" xfId="2" applyNumberFormat="1" applyFont="1" applyFill="1" applyBorder="1"/>
    <xf numFmtId="3" fontId="27" fillId="0" borderId="0" xfId="2" applyNumberFormat="1" applyFont="1" applyFill="1" applyBorder="1"/>
    <xf numFmtId="165" fontId="41" fillId="0" borderId="0" xfId="2" applyNumberFormat="1" applyFont="1" applyFill="1" applyBorder="1"/>
    <xf numFmtId="0" fontId="41" fillId="0" borderId="0" xfId="2" applyFont="1"/>
    <xf numFmtId="3" fontId="44" fillId="0" borderId="0" xfId="2" applyNumberFormat="1" applyFont="1" applyFill="1" applyBorder="1"/>
    <xf numFmtId="0" fontId="49" fillId="0" borderId="54" xfId="2" applyFont="1" applyBorder="1" applyAlignment="1">
      <alignment horizontal="centerContinuous"/>
    </xf>
    <xf numFmtId="0" fontId="49" fillId="0" borderId="24" xfId="2" applyFont="1" applyBorder="1" applyAlignment="1">
      <alignment horizontal="centerContinuous"/>
    </xf>
    <xf numFmtId="0" fontId="49" fillId="0" borderId="38" xfId="2" applyFont="1" applyBorder="1" applyAlignment="1">
      <alignment horizontal="centerContinuous"/>
    </xf>
    <xf numFmtId="0" fontId="49" fillId="0" borderId="38" xfId="2" applyFont="1" applyBorder="1" applyAlignment="1">
      <alignment horizontal="center"/>
    </xf>
    <xf numFmtId="0" fontId="49" fillId="0" borderId="0" xfId="2" applyFont="1" applyBorder="1" applyAlignment="1">
      <alignment horizontal="centerContinuous"/>
    </xf>
    <xf numFmtId="0" fontId="49" fillId="0" borderId="0" xfId="2" applyFont="1" applyBorder="1" applyAlignment="1">
      <alignment horizontal="center"/>
    </xf>
    <xf numFmtId="0" fontId="49" fillId="0" borderId="54" xfId="2" applyFont="1" applyBorder="1" applyAlignment="1">
      <alignment horizontal="center"/>
    </xf>
    <xf numFmtId="0" fontId="49" fillId="0" borderId="10" xfId="2" applyFont="1" applyBorder="1" applyAlignment="1">
      <alignment horizontal="centerContinuous"/>
    </xf>
    <xf numFmtId="0" fontId="49" fillId="0" borderId="13" xfId="2" applyFont="1" applyBorder="1" applyAlignment="1">
      <alignment horizontal="center"/>
    </xf>
    <xf numFmtId="0" fontId="49" fillId="0" borderId="23" xfId="2" applyFont="1" applyBorder="1" applyAlignment="1">
      <alignment horizontal="center"/>
    </xf>
    <xf numFmtId="0" fontId="49" fillId="0" borderId="25" xfId="2" applyFont="1" applyBorder="1" applyAlignment="1">
      <alignment horizontal="center"/>
    </xf>
    <xf numFmtId="0" fontId="49" fillId="0" borderId="49" xfId="2" applyFont="1" applyBorder="1" applyAlignment="1">
      <alignment horizontal="centerContinuous"/>
    </xf>
    <xf numFmtId="0" fontId="49" fillId="0" borderId="27" xfId="2" applyFont="1" applyBorder="1" applyAlignment="1">
      <alignment horizontal="centerContinuous"/>
    </xf>
    <xf numFmtId="0" fontId="49" fillId="0" borderId="57" xfId="2" applyFont="1" applyBorder="1" applyAlignment="1">
      <alignment horizontal="centerContinuous"/>
    </xf>
    <xf numFmtId="0" fontId="49" fillId="0" borderId="57" xfId="2" applyFont="1" applyBorder="1" applyAlignment="1">
      <alignment horizontal="center"/>
    </xf>
    <xf numFmtId="0" fontId="49" fillId="0" borderId="28" xfId="2" applyFont="1" applyBorder="1" applyAlignment="1">
      <alignment horizontal="centerContinuous"/>
    </xf>
    <xf numFmtId="0" fontId="49" fillId="0" borderId="28" xfId="2" applyFont="1" applyBorder="1" applyAlignment="1">
      <alignment horizontal="center"/>
    </xf>
    <xf numFmtId="0" fontId="49" fillId="0" borderId="49" xfId="2" applyFont="1" applyBorder="1" applyAlignment="1">
      <alignment horizontal="center"/>
    </xf>
    <xf numFmtId="0" fontId="49" fillId="0" borderId="65" xfId="2" applyFont="1" applyBorder="1" applyAlignment="1">
      <alignment horizontal="centerContinuous"/>
    </xf>
    <xf numFmtId="0" fontId="49" fillId="0" borderId="48" xfId="2" applyFont="1" applyBorder="1" applyAlignment="1">
      <alignment horizontal="center"/>
    </xf>
    <xf numFmtId="0" fontId="49" fillId="0" borderId="26" xfId="2" applyFont="1" applyBorder="1" applyAlignment="1">
      <alignment horizontal="center"/>
    </xf>
    <xf numFmtId="0" fontId="49" fillId="0" borderId="29" xfId="2" applyFont="1" applyBorder="1" applyAlignment="1">
      <alignment horizontal="center"/>
    </xf>
    <xf numFmtId="0" fontId="47" fillId="0" borderId="10" xfId="2" applyFont="1" applyBorder="1" applyAlignment="1">
      <alignment horizontal="center"/>
    </xf>
    <xf numFmtId="0" fontId="47" fillId="0" borderId="9" xfId="2" applyFont="1" applyBorder="1" applyAlignment="1">
      <alignment horizontal="center"/>
    </xf>
    <xf numFmtId="0" fontId="49" fillId="0" borderId="23" xfId="2" applyFont="1" applyBorder="1" applyAlignment="1">
      <alignment horizontal="centerContinuous"/>
    </xf>
    <xf numFmtId="0" fontId="49" fillId="0" borderId="70" xfId="2" applyFont="1" applyBorder="1" applyAlignment="1">
      <alignment horizontal="center"/>
    </xf>
    <xf numFmtId="0" fontId="49" fillId="0" borderId="26" xfId="2" applyFont="1" applyBorder="1" applyAlignment="1">
      <alignment horizontal="centerContinuous"/>
    </xf>
    <xf numFmtId="0" fontId="28" fillId="3" borderId="1" xfId="10" applyFont="1" applyFill="1" applyBorder="1" applyAlignment="1">
      <alignment horizontal="center" vertical="center"/>
    </xf>
    <xf numFmtId="4" fontId="28" fillId="3" borderId="3" xfId="10" applyNumberFormat="1" applyFont="1" applyFill="1" applyBorder="1" applyAlignment="1">
      <alignment horizontal="center" vertical="center" wrapText="1"/>
    </xf>
    <xf numFmtId="4" fontId="28" fillId="3" borderId="1" xfId="10" applyNumberFormat="1" applyFont="1" applyFill="1" applyBorder="1" applyAlignment="1">
      <alignment horizontal="center" vertical="center" wrapText="1"/>
    </xf>
    <xf numFmtId="4" fontId="28" fillId="3" borderId="4" xfId="10" applyNumberFormat="1" applyFont="1" applyFill="1" applyBorder="1" applyAlignment="1">
      <alignment horizontal="center" vertical="center" wrapText="1"/>
    </xf>
    <xf numFmtId="165" fontId="29" fillId="0" borderId="0" xfId="10" applyNumberFormat="1" applyFont="1" applyBorder="1" applyAlignment="1">
      <alignment horizontal="right" indent="1"/>
    </xf>
    <xf numFmtId="165" fontId="29" fillId="0" borderId="8" xfId="10" applyNumberFormat="1" applyFont="1" applyBorder="1" applyAlignment="1">
      <alignment horizontal="right" indent="1"/>
    </xf>
    <xf numFmtId="165" fontId="29" fillId="0" borderId="13" xfId="10" applyNumberFormat="1" applyFont="1" applyBorder="1" applyAlignment="1">
      <alignment horizontal="right" indent="1"/>
    </xf>
    <xf numFmtId="0" fontId="28" fillId="3" borderId="1" xfId="10" applyFont="1" applyFill="1" applyBorder="1" applyAlignment="1">
      <alignment horizontal="left" indent="1"/>
    </xf>
    <xf numFmtId="165" fontId="28" fillId="0" borderId="1" xfId="10" applyNumberFormat="1" applyFont="1" applyBorder="1" applyAlignment="1">
      <alignment horizontal="right" indent="1"/>
    </xf>
    <xf numFmtId="4" fontId="29" fillId="0" borderId="0" xfId="10" applyNumberFormat="1" applyFont="1">
      <alignment vertical="top"/>
    </xf>
    <xf numFmtId="0" fontId="34" fillId="0" borderId="0" xfId="10" applyFont="1">
      <alignment vertical="top"/>
    </xf>
    <xf numFmtId="165" fontId="28" fillId="0" borderId="3" xfId="10" applyNumberFormat="1" applyFont="1" applyBorder="1" applyAlignment="1">
      <alignment horizontal="right" indent="1"/>
    </xf>
    <xf numFmtId="165" fontId="28" fillId="0" borderId="4" xfId="10" applyNumberFormat="1" applyFont="1" applyBorder="1" applyAlignment="1">
      <alignment horizontal="right" indent="1"/>
    </xf>
    <xf numFmtId="0" fontId="28" fillId="3" borderId="2" xfId="11" applyFont="1" applyFill="1" applyBorder="1" applyAlignment="1">
      <alignment horizontal="center" vertical="center" wrapText="1"/>
    </xf>
    <xf numFmtId="0" fontId="28" fillId="3" borderId="1" xfId="11" applyFont="1" applyFill="1" applyBorder="1" applyAlignment="1">
      <alignment horizontal="center" vertical="center" wrapText="1"/>
    </xf>
    <xf numFmtId="0" fontId="28" fillId="3" borderId="3" xfId="11" applyFont="1" applyFill="1" applyBorder="1" applyAlignment="1">
      <alignment horizontal="center" vertical="center" wrapText="1"/>
    </xf>
    <xf numFmtId="165" fontId="29" fillId="0" borderId="8" xfId="11" applyNumberFormat="1" applyFont="1" applyFill="1" applyBorder="1" applyAlignment="1">
      <alignment horizontal="right" indent="1"/>
    </xf>
    <xf numFmtId="165" fontId="29" fillId="0" borderId="0" xfId="11" applyNumberFormat="1" applyFont="1" applyFill="1" applyBorder="1" applyAlignment="1">
      <alignment horizontal="right" indent="1"/>
    </xf>
    <xf numFmtId="0" fontId="28" fillId="3" borderId="1" xfId="11" applyFont="1" applyFill="1" applyBorder="1" applyAlignment="1">
      <alignment horizontal="left" indent="1"/>
    </xf>
    <xf numFmtId="165" fontId="28" fillId="0" borderId="1" xfId="11" applyNumberFormat="1" applyFont="1" applyFill="1" applyBorder="1" applyAlignment="1">
      <alignment horizontal="right" indent="1"/>
    </xf>
    <xf numFmtId="3" fontId="29" fillId="0" borderId="8" xfId="11" applyNumberFormat="1" applyFont="1" applyFill="1" applyBorder="1" applyAlignment="1">
      <alignment horizontal="right" indent="1"/>
    </xf>
    <xf numFmtId="3" fontId="29" fillId="0" borderId="0" xfId="11" applyNumberFormat="1" applyFont="1" applyFill="1" applyBorder="1" applyAlignment="1">
      <alignment horizontal="right" indent="1"/>
    </xf>
    <xf numFmtId="3" fontId="29" fillId="0" borderId="7" xfId="11" applyNumberFormat="1" applyFont="1" applyFill="1" applyBorder="1" applyAlignment="1">
      <alignment horizontal="right" indent="1"/>
    </xf>
    <xf numFmtId="3" fontId="29" fillId="0" borderId="13" xfId="11" applyNumberFormat="1" applyFont="1" applyFill="1" applyBorder="1" applyAlignment="1">
      <alignment horizontal="right" indent="1"/>
    </xf>
    <xf numFmtId="3" fontId="28" fillId="0" borderId="1" xfId="11" applyNumberFormat="1" applyFont="1" applyFill="1" applyBorder="1" applyAlignment="1">
      <alignment horizontal="right" indent="1"/>
    </xf>
    <xf numFmtId="3" fontId="28" fillId="0" borderId="3" xfId="11" applyNumberFormat="1" applyFont="1" applyFill="1" applyBorder="1" applyAlignment="1">
      <alignment horizontal="right" indent="1"/>
    </xf>
    <xf numFmtId="3" fontId="28" fillId="0" borderId="4" xfId="11" applyNumberFormat="1" applyFont="1" applyFill="1" applyBorder="1" applyAlignment="1">
      <alignment horizontal="right" indent="1"/>
    </xf>
    <xf numFmtId="165" fontId="10" fillId="0" borderId="0" xfId="0" applyNumberFormat="1" applyFont="1"/>
    <xf numFmtId="0" fontId="37" fillId="0" borderId="0" xfId="2" applyFont="1" applyFill="1"/>
    <xf numFmtId="0" fontId="55" fillId="0" borderId="0" xfId="2" applyFont="1" applyFill="1"/>
    <xf numFmtId="0" fontId="5" fillId="0" borderId="0" xfId="2" applyFont="1" applyFill="1"/>
    <xf numFmtId="0" fontId="56" fillId="0" borderId="0" xfId="2" applyFont="1" applyFill="1"/>
    <xf numFmtId="3" fontId="56" fillId="0" borderId="0" xfId="2" applyNumberFormat="1" applyFont="1" applyFill="1"/>
    <xf numFmtId="0" fontId="3" fillId="0" borderId="0" xfId="2" applyFont="1" applyFill="1" applyBorder="1" applyAlignment="1">
      <alignment horizontal="center"/>
    </xf>
    <xf numFmtId="3" fontId="5" fillId="0" borderId="0" xfId="2" applyNumberFormat="1" applyFont="1" applyFill="1"/>
    <xf numFmtId="0" fontId="56" fillId="0" borderId="0" xfId="2" applyFont="1" applyFill="1" applyBorder="1"/>
    <xf numFmtId="0" fontId="5" fillId="0" borderId="0" xfId="2" applyFont="1" applyFill="1" applyAlignment="1"/>
    <xf numFmtId="0" fontId="0" fillId="0" borderId="0" xfId="0" applyFont="1"/>
    <xf numFmtId="0" fontId="34" fillId="0" borderId="0" xfId="0" applyNumberFormat="1" applyFont="1" applyFill="1" applyBorder="1" applyAlignment="1"/>
    <xf numFmtId="0" fontId="28" fillId="3" borderId="4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30" fillId="3" borderId="10" xfId="0" applyFont="1" applyFill="1" applyBorder="1" applyAlignment="1">
      <alignment horizontal="left" indent="1"/>
    </xf>
    <xf numFmtId="0" fontId="29" fillId="0" borderId="0" xfId="12" applyFont="1" applyFill="1" applyBorder="1" applyAlignment="1">
      <alignment horizontal="center"/>
    </xf>
    <xf numFmtId="0" fontId="59" fillId="0" borderId="0" xfId="2" applyFont="1" applyAlignment="1"/>
    <xf numFmtId="0" fontId="59" fillId="0" borderId="0" xfId="2" applyFont="1"/>
    <xf numFmtId="3" fontId="59" fillId="0" borderId="0" xfId="2" applyNumberFormat="1" applyFont="1"/>
    <xf numFmtId="0" fontId="51" fillId="0" borderId="0" xfId="2" applyFont="1" applyAlignment="1">
      <alignment horizontal="center" vertical="center"/>
    </xf>
    <xf numFmtId="0" fontId="47" fillId="0" borderId="0" xfId="2" applyFont="1"/>
    <xf numFmtId="0" fontId="47" fillId="0" borderId="0" xfId="2" applyFont="1" applyBorder="1" applyAlignment="1">
      <alignment horizontal="left"/>
    </xf>
    <xf numFmtId="0" fontId="65" fillId="3" borderId="58" xfId="2" applyFont="1" applyFill="1" applyBorder="1" applyAlignment="1">
      <alignment horizontal="left" indent="1"/>
    </xf>
    <xf numFmtId="0" fontId="65" fillId="3" borderId="59" xfId="2" applyFont="1" applyFill="1" applyBorder="1" applyAlignment="1">
      <alignment horizontal="left" indent="1"/>
    </xf>
    <xf numFmtId="0" fontId="65" fillId="3" borderId="73" xfId="2" applyFont="1" applyFill="1" applyBorder="1" applyAlignment="1">
      <alignment horizontal="left" indent="1"/>
    </xf>
    <xf numFmtId="0" fontId="65" fillId="3" borderId="5" xfId="2" applyFont="1" applyFill="1" applyBorder="1" applyAlignment="1">
      <alignment horizontal="left" indent="1"/>
    </xf>
    <xf numFmtId="0" fontId="65" fillId="3" borderId="15" xfId="12" applyFont="1" applyFill="1" applyBorder="1" applyAlignment="1">
      <alignment horizontal="left" indent="1"/>
    </xf>
    <xf numFmtId="0" fontId="65" fillId="3" borderId="59" xfId="12" applyFont="1" applyFill="1" applyBorder="1" applyAlignment="1">
      <alignment horizontal="left" indent="1"/>
    </xf>
    <xf numFmtId="0" fontId="65" fillId="3" borderId="73" xfId="12" applyFont="1" applyFill="1" applyBorder="1" applyAlignment="1">
      <alignment horizontal="left" indent="1"/>
    </xf>
    <xf numFmtId="0" fontId="65" fillId="3" borderId="5" xfId="12" applyFont="1" applyFill="1" applyBorder="1" applyAlignment="1">
      <alignment horizontal="left" indent="1"/>
    </xf>
    <xf numFmtId="0" fontId="69" fillId="0" borderId="0" xfId="12" applyFont="1"/>
    <xf numFmtId="3" fontId="70" fillId="0" borderId="0" xfId="12" applyNumberFormat="1" applyFont="1"/>
    <xf numFmtId="0" fontId="72" fillId="0" borderId="0" xfId="0" applyFont="1"/>
    <xf numFmtId="0" fontId="72" fillId="0" borderId="0" xfId="0" applyFont="1" applyFill="1" applyBorder="1"/>
    <xf numFmtId="3" fontId="72" fillId="0" borderId="0" xfId="0" applyNumberFormat="1" applyFont="1" applyFill="1" applyBorder="1"/>
    <xf numFmtId="3" fontId="7" fillId="0" borderId="0" xfId="2" applyNumberFormat="1" applyFo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74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30" fillId="0" borderId="0" xfId="0" applyFont="1" applyFill="1"/>
    <xf numFmtId="0" fontId="7" fillId="0" borderId="0" xfId="11" applyFont="1" applyFill="1" applyBorder="1"/>
    <xf numFmtId="165" fontId="0" fillId="0" borderId="0" xfId="0" applyNumberFormat="1" applyFill="1"/>
    <xf numFmtId="3" fontId="0" fillId="0" borderId="0" xfId="0" applyNumberFormat="1" applyFill="1"/>
    <xf numFmtId="3" fontId="0" fillId="0" borderId="0" xfId="0" applyNumberFormat="1"/>
    <xf numFmtId="0" fontId="1" fillId="0" borderId="0" xfId="35"/>
    <xf numFmtId="0" fontId="1" fillId="0" borderId="0" xfId="40"/>
    <xf numFmtId="0" fontId="46" fillId="3" borderId="1" xfId="40" applyFont="1" applyFill="1" applyBorder="1" applyAlignment="1">
      <alignment horizontal="center" vertical="center" wrapText="1"/>
    </xf>
    <xf numFmtId="0" fontId="46" fillId="3" borderId="4" xfId="40" applyFont="1" applyFill="1" applyBorder="1" applyAlignment="1">
      <alignment horizontal="center" vertical="center" wrapText="1"/>
    </xf>
    <xf numFmtId="0" fontId="46" fillId="3" borderId="8" xfId="40" applyFont="1" applyFill="1" applyBorder="1" applyAlignment="1">
      <alignment horizontal="left" wrapText="1" indent="1"/>
    </xf>
    <xf numFmtId="3" fontId="52" fillId="0" borderId="8" xfId="40" applyNumberFormat="1" applyFont="1" applyBorder="1" applyAlignment="1" applyProtection="1">
      <alignment horizontal="right" wrapText="1" indent="1"/>
      <protection locked="0"/>
    </xf>
    <xf numFmtId="3" fontId="52" fillId="0" borderId="13" xfId="40" applyNumberFormat="1" applyFont="1" applyBorder="1" applyAlignment="1" applyProtection="1">
      <alignment horizontal="right" wrapText="1" indent="1"/>
      <protection locked="0"/>
    </xf>
    <xf numFmtId="3" fontId="1" fillId="0" borderId="0" xfId="40" applyNumberFormat="1"/>
    <xf numFmtId="0" fontId="9" fillId="0" borderId="7" xfId="0" applyFont="1" applyBorder="1"/>
    <xf numFmtId="0" fontId="9" fillId="0" borderId="18" xfId="0" applyFont="1" applyBorder="1"/>
    <xf numFmtId="0" fontId="0" fillId="0" borderId="18" xfId="0" applyBorder="1"/>
    <xf numFmtId="0" fontId="0" fillId="0" borderId="14" xfId="0" applyBorder="1"/>
    <xf numFmtId="0" fontId="0" fillId="0" borderId="7" xfId="0" applyBorder="1"/>
    <xf numFmtId="0" fontId="9" fillId="0" borderId="2" xfId="0" applyFont="1" applyFill="1" applyBorder="1"/>
    <xf numFmtId="0" fontId="0" fillId="0" borderId="0" xfId="0" applyAlignment="1"/>
    <xf numFmtId="0" fontId="0" fillId="0" borderId="0" xfId="0" applyBorder="1"/>
    <xf numFmtId="49" fontId="9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8" fillId="0" borderId="0" xfId="0" applyNumberFormat="1" applyFont="1" applyFill="1" applyBorder="1" applyAlignment="1">
      <alignment horizontal="left" indent="1"/>
    </xf>
    <xf numFmtId="0" fontId="76" fillId="0" borderId="0" xfId="0" applyFont="1"/>
    <xf numFmtId="164" fontId="76" fillId="0" borderId="0" xfId="0" applyNumberFormat="1" applyFont="1"/>
    <xf numFmtId="164" fontId="0" fillId="0" borderId="0" xfId="0" applyNumberFormat="1"/>
    <xf numFmtId="0" fontId="80" fillId="0" borderId="0" xfId="42" applyAlignment="1"/>
    <xf numFmtId="0" fontId="82" fillId="0" borderId="0" xfId="42" applyFont="1"/>
    <xf numFmtId="0" fontId="82" fillId="0" borderId="0" xfId="42" applyFont="1" applyAlignment="1"/>
    <xf numFmtId="0" fontId="83" fillId="0" borderId="0" xfId="42" applyFont="1" applyFill="1" applyBorder="1" applyAlignment="1">
      <alignment horizontal="center" vertical="center"/>
    </xf>
    <xf numFmtId="0" fontId="80" fillId="0" borderId="0" xfId="42" applyBorder="1" applyAlignment="1">
      <alignment horizontal="center" vertical="center"/>
    </xf>
    <xf numFmtId="0" fontId="83" fillId="0" borderId="0" xfId="42" applyFont="1"/>
    <xf numFmtId="0" fontId="83" fillId="0" borderId="0" xfId="42" applyFont="1" applyBorder="1"/>
    <xf numFmtId="0" fontId="80" fillId="0" borderId="0" xfId="42" applyFont="1"/>
    <xf numFmtId="0" fontId="86" fillId="0" borderId="10" xfId="42" applyFont="1" applyBorder="1" applyAlignment="1">
      <alignment horizontal="center" vertical="center" wrapText="1"/>
    </xf>
    <xf numFmtId="3" fontId="86" fillId="0" borderId="90" xfId="42" applyNumberFormat="1" applyFont="1" applyBorder="1" applyAlignment="1" applyProtection="1">
      <alignment horizontal="center" vertical="center"/>
    </xf>
    <xf numFmtId="0" fontId="80" fillId="0" borderId="0" xfId="42" applyFont="1" applyAlignment="1">
      <alignment horizontal="center" vertical="center"/>
    </xf>
    <xf numFmtId="3" fontId="86" fillId="0" borderId="55" xfId="42" applyNumberFormat="1" applyFont="1" applyBorder="1" applyAlignment="1" applyProtection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3" fontId="87" fillId="0" borderId="0" xfId="2" applyNumberFormat="1" applyFont="1"/>
    <xf numFmtId="3" fontId="88" fillId="0" borderId="51" xfId="2" applyNumberFormat="1" applyFont="1" applyBorder="1" applyAlignment="1">
      <alignment horizontal="right" indent="1"/>
    </xf>
    <xf numFmtId="3" fontId="88" fillId="0" borderId="30" xfId="2" applyNumberFormat="1" applyFont="1" applyBorder="1" applyAlignment="1">
      <alignment horizontal="right" indent="1"/>
    </xf>
    <xf numFmtId="3" fontId="88" fillId="0" borderId="52" xfId="2" applyNumberFormat="1" applyFont="1" applyBorder="1" applyAlignment="1">
      <alignment horizontal="right" indent="1"/>
    </xf>
    <xf numFmtId="3" fontId="88" fillId="0" borderId="67" xfId="2" applyNumberFormat="1" applyFont="1" applyBorder="1" applyAlignment="1">
      <alignment horizontal="right" indent="1"/>
    </xf>
    <xf numFmtId="3" fontId="88" fillId="0" borderId="19" xfId="2" applyNumberFormat="1" applyFont="1" applyBorder="1" applyAlignment="1">
      <alignment horizontal="right" indent="1"/>
    </xf>
    <xf numFmtId="3" fontId="88" fillId="0" borderId="68" xfId="2" applyNumberFormat="1" applyFont="1" applyBorder="1" applyAlignment="1">
      <alignment horizontal="right" indent="1"/>
    </xf>
    <xf numFmtId="3" fontId="88" fillId="0" borderId="31" xfId="2" applyNumberFormat="1" applyFont="1" applyBorder="1" applyAlignment="1">
      <alignment horizontal="right" indent="1"/>
    </xf>
    <xf numFmtId="3" fontId="88" fillId="0" borderId="84" xfId="2" applyNumberFormat="1" applyFont="1" applyBorder="1" applyAlignment="1">
      <alignment horizontal="right" indent="1"/>
    </xf>
    <xf numFmtId="3" fontId="88" fillId="0" borderId="10" xfId="2" applyNumberFormat="1" applyFont="1" applyBorder="1" applyAlignment="1">
      <alignment horizontal="right" indent="1"/>
    </xf>
    <xf numFmtId="3" fontId="88" fillId="0" borderId="24" xfId="2" applyNumberFormat="1" applyFont="1" applyBorder="1" applyAlignment="1">
      <alignment horizontal="right" indent="1"/>
    </xf>
    <xf numFmtId="3" fontId="88" fillId="0" borderId="13" xfId="2" applyNumberFormat="1" applyFont="1" applyBorder="1" applyAlignment="1">
      <alignment horizontal="right" indent="1"/>
    </xf>
    <xf numFmtId="3" fontId="88" fillId="0" borderId="38" xfId="2" applyNumberFormat="1" applyFont="1" applyBorder="1" applyAlignment="1">
      <alignment horizontal="right" indent="1"/>
    </xf>
    <xf numFmtId="3" fontId="88" fillId="0" borderId="0" xfId="2" applyNumberFormat="1" applyFont="1" applyBorder="1" applyAlignment="1">
      <alignment horizontal="right" indent="1"/>
    </xf>
    <xf numFmtId="3" fontId="88" fillId="0" borderId="54" xfId="2" applyNumberFormat="1" applyFont="1" applyBorder="1" applyAlignment="1">
      <alignment horizontal="right" indent="1"/>
    </xf>
    <xf numFmtId="3" fontId="88" fillId="0" borderId="23" xfId="2" applyNumberFormat="1" applyFont="1" applyBorder="1" applyAlignment="1">
      <alignment horizontal="right" indent="1"/>
    </xf>
    <xf numFmtId="3" fontId="88" fillId="0" borderId="25" xfId="2" applyNumberFormat="1" applyFont="1" applyBorder="1" applyAlignment="1">
      <alignment horizontal="right" indent="1"/>
    </xf>
    <xf numFmtId="3" fontId="88" fillId="0" borderId="9" xfId="2" applyNumberFormat="1" applyFont="1" applyBorder="1" applyAlignment="1">
      <alignment horizontal="right" indent="1"/>
    </xf>
    <xf numFmtId="3" fontId="88" fillId="0" borderId="66" xfId="2" applyNumberFormat="1" applyFont="1" applyBorder="1" applyAlignment="1">
      <alignment horizontal="right" indent="1"/>
    </xf>
    <xf numFmtId="3" fontId="88" fillId="0" borderId="12" xfId="2" applyNumberFormat="1" applyFont="1" applyBorder="1" applyAlignment="1">
      <alignment horizontal="right" indent="1"/>
    </xf>
    <xf numFmtId="3" fontId="88" fillId="0" borderId="61" xfId="2" applyNumberFormat="1" applyFont="1" applyBorder="1" applyAlignment="1">
      <alignment horizontal="right" indent="1"/>
    </xf>
    <xf numFmtId="3" fontId="88" fillId="0" borderId="6" xfId="2" applyNumberFormat="1" applyFont="1" applyBorder="1" applyAlignment="1">
      <alignment horizontal="right" indent="1"/>
    </xf>
    <xf numFmtId="3" fontId="88" fillId="0" borderId="50" xfId="2" applyNumberFormat="1" applyFont="1" applyBorder="1" applyAlignment="1">
      <alignment horizontal="right" indent="1"/>
    </xf>
    <xf numFmtId="3" fontId="88" fillId="0" borderId="60" xfId="2" applyNumberFormat="1" applyFont="1" applyBorder="1" applyAlignment="1">
      <alignment horizontal="right" indent="1"/>
    </xf>
    <xf numFmtId="3" fontId="88" fillId="0" borderId="69" xfId="2" applyNumberFormat="1" applyFont="1" applyBorder="1" applyAlignment="1">
      <alignment horizontal="right" indent="1"/>
    </xf>
    <xf numFmtId="3" fontId="88" fillId="0" borderId="54" xfId="2" applyNumberFormat="1" applyFont="1" applyFill="1" applyBorder="1" applyAlignment="1">
      <alignment horizontal="right" indent="1"/>
    </xf>
    <xf numFmtId="3" fontId="88" fillId="0" borderId="13" xfId="2" applyNumberFormat="1" applyFont="1" applyFill="1" applyBorder="1" applyAlignment="1">
      <alignment horizontal="right" indent="1"/>
    </xf>
    <xf numFmtId="3" fontId="88" fillId="0" borderId="23" xfId="2" applyNumberFormat="1" applyFont="1" applyFill="1" applyBorder="1" applyAlignment="1">
      <alignment horizontal="right" indent="1"/>
    </xf>
    <xf numFmtId="3" fontId="88" fillId="0" borderId="0" xfId="2" applyNumberFormat="1" applyFont="1" applyFill="1" applyBorder="1" applyAlignment="1">
      <alignment horizontal="right" indent="1"/>
    </xf>
    <xf numFmtId="3" fontId="88" fillId="0" borderId="68" xfId="2" applyNumberFormat="1" applyFont="1" applyFill="1" applyBorder="1" applyAlignment="1">
      <alignment horizontal="right" indent="1"/>
    </xf>
    <xf numFmtId="3" fontId="88" fillId="0" borderId="50" xfId="2" applyNumberFormat="1" applyFont="1" applyFill="1" applyBorder="1" applyAlignment="1">
      <alignment horizontal="right" indent="1"/>
    </xf>
    <xf numFmtId="3" fontId="88" fillId="0" borderId="12" xfId="2" applyNumberFormat="1" applyFont="1" applyFill="1" applyBorder="1" applyAlignment="1">
      <alignment horizontal="right" indent="1"/>
    </xf>
    <xf numFmtId="3" fontId="88" fillId="0" borderId="60" xfId="2" applyNumberFormat="1" applyFont="1" applyFill="1" applyBorder="1" applyAlignment="1">
      <alignment horizontal="right" indent="1"/>
    </xf>
    <xf numFmtId="3" fontId="88" fillId="0" borderId="6" xfId="2" applyNumberFormat="1" applyFont="1" applyFill="1" applyBorder="1" applyAlignment="1">
      <alignment horizontal="right" indent="1"/>
    </xf>
    <xf numFmtId="3" fontId="46" fillId="0" borderId="1" xfId="40" applyNumberFormat="1" applyFont="1" applyBorder="1" applyAlignment="1">
      <alignment horizontal="right" vertical="center" wrapText="1"/>
    </xf>
    <xf numFmtId="3" fontId="46" fillId="0" borderId="4" xfId="40" applyNumberFormat="1" applyFont="1" applyBorder="1" applyAlignment="1">
      <alignment horizontal="right" vertical="center" wrapText="1"/>
    </xf>
    <xf numFmtId="0" fontId="28" fillId="3" borderId="1" xfId="40" applyFont="1" applyFill="1" applyBorder="1" applyAlignment="1">
      <alignment horizontal="left" vertical="center" wrapText="1"/>
    </xf>
    <xf numFmtId="0" fontId="90" fillId="0" borderId="0" xfId="0" applyFont="1"/>
    <xf numFmtId="0" fontId="91" fillId="0" borderId="10" xfId="0" applyFont="1" applyBorder="1"/>
    <xf numFmtId="0" fontId="91" fillId="0" borderId="10" xfId="0" applyFont="1" applyFill="1" applyBorder="1" applyAlignment="1">
      <alignment horizontal="center"/>
    </xf>
    <xf numFmtId="0" fontId="91" fillId="0" borderId="10" xfId="0" applyFont="1" applyFill="1" applyBorder="1"/>
    <xf numFmtId="0" fontId="92" fillId="0" borderId="9" xfId="0" applyFont="1" applyFill="1" applyBorder="1"/>
    <xf numFmtId="0" fontId="89" fillId="26" borderId="7" xfId="0" applyFont="1" applyFill="1" applyBorder="1" applyAlignment="1">
      <alignment vertical="center"/>
    </xf>
    <xf numFmtId="49" fontId="89" fillId="26" borderId="1" xfId="0" applyNumberFormat="1" applyFont="1" applyFill="1" applyBorder="1" applyAlignment="1">
      <alignment horizontal="center" vertical="center"/>
    </xf>
    <xf numFmtId="49" fontId="89" fillId="26" borderId="14" xfId="0" applyNumberFormat="1" applyFont="1" applyFill="1" applyBorder="1" applyAlignment="1">
      <alignment horizontal="center" vertical="center"/>
    </xf>
    <xf numFmtId="49" fontId="89" fillId="26" borderId="7" xfId="0" applyNumberFormat="1" applyFont="1" applyFill="1" applyBorder="1" applyAlignment="1">
      <alignment horizontal="center" vertical="center"/>
    </xf>
    <xf numFmtId="49" fontId="89" fillId="26" borderId="11" xfId="0" applyNumberFormat="1" applyFont="1" applyFill="1" applyBorder="1" applyAlignment="1">
      <alignment horizontal="center" vertical="center"/>
    </xf>
    <xf numFmtId="49" fontId="89" fillId="27" borderId="7" xfId="0" applyNumberFormat="1" applyFont="1" applyFill="1" applyBorder="1" applyAlignment="1">
      <alignment horizontal="center" vertical="center"/>
    </xf>
    <xf numFmtId="0" fontId="93" fillId="0" borderId="8" xfId="0" applyFont="1" applyBorder="1" applyAlignment="1">
      <alignment horizontal="center"/>
    </xf>
    <xf numFmtId="0" fontId="94" fillId="0" borderId="5" xfId="0" applyFont="1" applyFill="1" applyBorder="1" applyAlignment="1">
      <alignment horizontal="center"/>
    </xf>
    <xf numFmtId="0" fontId="89" fillId="0" borderId="8" xfId="0" applyFont="1" applyBorder="1" applyAlignment="1">
      <alignment horizontal="center" wrapText="1"/>
    </xf>
    <xf numFmtId="0" fontId="89" fillId="0" borderId="7" xfId="0" applyFont="1" applyBorder="1" applyAlignment="1">
      <alignment horizontal="center"/>
    </xf>
    <xf numFmtId="0" fontId="94" fillId="28" borderId="18" xfId="1" applyFont="1" applyFill="1" applyBorder="1" applyAlignment="1">
      <alignment horizontal="center"/>
    </xf>
    <xf numFmtId="0" fontId="94" fillId="28" borderId="7" xfId="1" applyFont="1" applyFill="1" applyBorder="1" applyAlignment="1">
      <alignment horizontal="center"/>
    </xf>
    <xf numFmtId="0" fontId="94" fillId="28" borderId="11" xfId="1" applyFont="1" applyFill="1" applyBorder="1" applyAlignment="1">
      <alignment horizontal="center"/>
    </xf>
    <xf numFmtId="0" fontId="94" fillId="0" borderId="5" xfId="0" applyFont="1" applyBorder="1" applyAlignment="1">
      <alignment horizontal="center" vertical="top"/>
    </xf>
    <xf numFmtId="0" fontId="94" fillId="28" borderId="12" xfId="1" applyFont="1" applyFill="1" applyBorder="1" applyAlignment="1">
      <alignment horizontal="center"/>
    </xf>
    <xf numFmtId="0" fontId="94" fillId="28" borderId="5" xfId="1" applyFont="1" applyFill="1" applyBorder="1" applyAlignment="1">
      <alignment horizontal="center"/>
    </xf>
    <xf numFmtId="0" fontId="94" fillId="28" borderId="9" xfId="1" applyFont="1" applyFill="1" applyBorder="1" applyAlignment="1">
      <alignment horizontal="center"/>
    </xf>
    <xf numFmtId="0" fontId="94" fillId="0" borderId="1" xfId="0" applyFont="1" applyFill="1" applyBorder="1" applyAlignment="1">
      <alignment horizontal="center"/>
    </xf>
    <xf numFmtId="0" fontId="93" fillId="0" borderId="13" xfId="0" applyFont="1" applyBorder="1" applyAlignment="1">
      <alignment horizontal="center"/>
    </xf>
    <xf numFmtId="169" fontId="94" fillId="0" borderId="0" xfId="0" applyNumberFormat="1" applyFont="1" applyBorder="1" applyAlignment="1"/>
    <xf numFmtId="169" fontId="94" fillId="0" borderId="8" xfId="0" applyNumberFormat="1" applyFont="1" applyBorder="1" applyAlignment="1"/>
    <xf numFmtId="0" fontId="89" fillId="0" borderId="10" xfId="0" applyFont="1" applyBorder="1" applyAlignment="1">
      <alignment horizontal="center" vertical="center" wrapText="1"/>
    </xf>
    <xf numFmtId="0" fontId="94" fillId="0" borderId="7" xfId="0" applyFont="1" applyBorder="1" applyAlignment="1">
      <alignment wrapText="1"/>
    </xf>
    <xf numFmtId="0" fontId="89" fillId="0" borderId="10" xfId="0" applyFont="1" applyFill="1" applyBorder="1" applyAlignment="1">
      <alignment horizontal="center" wrapText="1"/>
    </xf>
    <xf numFmtId="0" fontId="94" fillId="0" borderId="8" xfId="0" applyFont="1" applyFill="1" applyBorder="1"/>
    <xf numFmtId="0" fontId="89" fillId="0" borderId="10" xfId="0" applyFont="1" applyFill="1" applyBorder="1" applyAlignment="1">
      <alignment horizontal="center"/>
    </xf>
    <xf numFmtId="0" fontId="89" fillId="0" borderId="10" xfId="0" applyFont="1" applyFill="1" applyBorder="1"/>
    <xf numFmtId="0" fontId="89" fillId="0" borderId="8" xfId="0" applyFont="1" applyFill="1" applyBorder="1"/>
    <xf numFmtId="0" fontId="94" fillId="0" borderId="8" xfId="0" applyFont="1" applyBorder="1" applyAlignment="1">
      <alignment vertical="top"/>
    </xf>
    <xf numFmtId="0" fontId="94" fillId="0" borderId="9" xfId="0" applyFont="1" applyFill="1" applyBorder="1"/>
    <xf numFmtId="0" fontId="94" fillId="0" borderId="5" xfId="0" applyFont="1" applyFill="1" applyBorder="1"/>
    <xf numFmtId="0" fontId="94" fillId="0" borderId="5" xfId="0" applyFont="1" applyBorder="1" applyAlignment="1">
      <alignment vertical="top"/>
    </xf>
    <xf numFmtId="0" fontId="94" fillId="0" borderId="1" xfId="0" applyFont="1" applyBorder="1"/>
    <xf numFmtId="49" fontId="89" fillId="0" borderId="1" xfId="0" applyNumberFormat="1" applyFont="1" applyBorder="1" applyAlignment="1">
      <alignment horizontal="center"/>
    </xf>
    <xf numFmtId="0" fontId="94" fillId="0" borderId="1" xfId="0" applyFont="1" applyBorder="1" applyAlignment="1">
      <alignment horizontal="center"/>
    </xf>
    <xf numFmtId="0" fontId="89" fillId="0" borderId="10" xfId="0" applyFont="1" applyFill="1" applyBorder="1" applyAlignment="1">
      <alignment horizontal="center" vertical="center" wrapText="1"/>
    </xf>
    <xf numFmtId="0" fontId="89" fillId="0" borderId="1" xfId="0" applyFont="1" applyFill="1" applyBorder="1" applyAlignment="1">
      <alignment vertical="center"/>
    </xf>
    <xf numFmtId="0" fontId="30" fillId="0" borderId="0" xfId="0" applyFont="1" applyAlignment="1">
      <alignment horizontal="left"/>
    </xf>
    <xf numFmtId="0" fontId="28" fillId="3" borderId="11" xfId="0" applyFont="1" applyFill="1" applyBorder="1"/>
    <xf numFmtId="4" fontId="28" fillId="0" borderId="7" xfId="0" applyNumberFormat="1" applyFont="1" applyBorder="1"/>
    <xf numFmtId="4" fontId="10" fillId="0" borderId="14" xfId="0" applyNumberFormat="1" applyFont="1" applyBorder="1"/>
    <xf numFmtId="0" fontId="10" fillId="0" borderId="7" xfId="0" applyFont="1" applyBorder="1"/>
    <xf numFmtId="0" fontId="10" fillId="0" borderId="13" xfId="0" applyFont="1" applyBorder="1"/>
    <xf numFmtId="165" fontId="10" fillId="0" borderId="7" xfId="0" applyNumberFormat="1" applyFont="1" applyBorder="1" applyAlignment="1">
      <alignment horizontal="center" vertical="center"/>
    </xf>
    <xf numFmtId="0" fontId="28" fillId="3" borderId="10" xfId="0" applyFont="1" applyFill="1" applyBorder="1" applyAlignment="1">
      <alignment vertical="top"/>
    </xf>
    <xf numFmtId="4" fontId="29" fillId="0" borderId="8" xfId="0" quotePrefix="1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2"/>
    </xf>
    <xf numFmtId="165" fontId="10" fillId="0" borderId="8" xfId="0" applyNumberFormat="1" applyFont="1" applyBorder="1" applyAlignment="1">
      <alignment horizontal="right" indent="2"/>
    </xf>
    <xf numFmtId="4" fontId="10" fillId="0" borderId="13" xfId="0" applyNumberFormat="1" applyFont="1" applyBorder="1" applyAlignment="1">
      <alignment horizontal="right" indent="2"/>
    </xf>
    <xf numFmtId="0" fontId="28" fillId="3" borderId="9" xfId="0" applyFont="1" applyFill="1" applyBorder="1"/>
    <xf numFmtId="4" fontId="29" fillId="0" borderId="5" xfId="0" quotePrefix="1" applyNumberFormat="1" applyFont="1" applyBorder="1" applyAlignment="1">
      <alignment horizontal="right" indent="2"/>
    </xf>
    <xf numFmtId="4" fontId="10" fillId="0" borderId="6" xfId="0" applyNumberFormat="1" applyFont="1" applyBorder="1" applyAlignment="1">
      <alignment horizontal="right" indent="2"/>
    </xf>
    <xf numFmtId="165" fontId="10" fillId="0" borderId="5" xfId="0" applyNumberFormat="1" applyFont="1" applyBorder="1" applyAlignment="1">
      <alignment horizontal="right" indent="2"/>
    </xf>
    <xf numFmtId="4" fontId="10" fillId="0" borderId="12" xfId="0" applyNumberFormat="1" applyFont="1" applyBorder="1" applyAlignment="1">
      <alignment horizontal="right" indent="2"/>
    </xf>
    <xf numFmtId="0" fontId="28" fillId="3" borderId="8" xfId="0" applyFont="1" applyFill="1" applyBorder="1" applyAlignment="1">
      <alignment horizontal="left"/>
    </xf>
    <xf numFmtId="4" fontId="29" fillId="0" borderId="0" xfId="0" quotePrefix="1" applyNumberFormat="1" applyFont="1" applyBorder="1" applyAlignment="1">
      <alignment horizontal="right" indent="2"/>
    </xf>
    <xf numFmtId="4" fontId="10" fillId="0" borderId="8" xfId="0" applyNumberFormat="1" applyFont="1" applyBorder="1" applyAlignment="1">
      <alignment horizontal="right" indent="2"/>
    </xf>
    <xf numFmtId="0" fontId="29" fillId="3" borderId="8" xfId="0" applyFont="1" applyFill="1" applyBorder="1"/>
    <xf numFmtId="0" fontId="10" fillId="3" borderId="8" xfId="0" applyFont="1" applyFill="1" applyBorder="1"/>
    <xf numFmtId="0" fontId="28" fillId="3" borderId="7" xfId="0" applyFont="1" applyFill="1" applyBorder="1"/>
    <xf numFmtId="165" fontId="29" fillId="0" borderId="7" xfId="0" quotePrefix="1" applyNumberFormat="1" applyFont="1" applyBorder="1" applyAlignment="1">
      <alignment horizontal="right" indent="2"/>
    </xf>
    <xf numFmtId="4" fontId="10" fillId="0" borderId="7" xfId="0" applyNumberFormat="1" applyFont="1" applyBorder="1" applyAlignment="1">
      <alignment horizontal="right" indent="2"/>
    </xf>
    <xf numFmtId="165" fontId="10" fillId="0" borderId="7" xfId="0" applyNumberFormat="1" applyFont="1" applyBorder="1" applyAlignment="1">
      <alignment horizontal="right" indent="2"/>
    </xf>
    <xf numFmtId="4" fontId="10" fillId="0" borderId="0" xfId="0" applyNumberFormat="1" applyFont="1"/>
    <xf numFmtId="0" fontId="29" fillId="3" borderId="5" xfId="0" applyFont="1" applyFill="1" applyBorder="1"/>
    <xf numFmtId="4" fontId="10" fillId="0" borderId="5" xfId="0" applyNumberFormat="1" applyFont="1" applyBorder="1" applyAlignment="1">
      <alignment horizontal="right" indent="2"/>
    </xf>
    <xf numFmtId="165" fontId="29" fillId="0" borderId="0" xfId="0" quotePrefix="1" applyNumberFormat="1" applyFont="1" applyBorder="1" applyAlignment="1">
      <alignment horizontal="right" indent="2"/>
    </xf>
    <xf numFmtId="165" fontId="29" fillId="0" borderId="8" xfId="0" quotePrefix="1" applyNumberFormat="1" applyFont="1" applyBorder="1" applyAlignment="1">
      <alignment horizontal="right" indent="2"/>
    </xf>
    <xf numFmtId="0" fontId="29" fillId="3" borderId="5" xfId="0" applyFont="1" applyFill="1" applyBorder="1" applyAlignment="1">
      <alignment horizontal="left"/>
    </xf>
    <xf numFmtId="4" fontId="29" fillId="0" borderId="6" xfId="0" quotePrefix="1" applyNumberFormat="1" applyFont="1" applyBorder="1" applyAlignment="1">
      <alignment horizontal="right" indent="2"/>
    </xf>
    <xf numFmtId="4" fontId="53" fillId="0" borderId="0" xfId="0" applyNumberFormat="1" applyFont="1"/>
    <xf numFmtId="0" fontId="29" fillId="3" borderId="71" xfId="0" applyNumberFormat="1" applyFont="1" applyFill="1" applyBorder="1" applyAlignment="1"/>
    <xf numFmtId="0" fontId="29" fillId="3" borderId="71" xfId="0" applyNumberFormat="1" applyFont="1" applyFill="1" applyBorder="1" applyAlignment="1">
      <alignment horizontal="center" wrapText="1"/>
    </xf>
    <xf numFmtId="0" fontId="28" fillId="3" borderId="71" xfId="0" applyNumberFormat="1" applyFont="1" applyFill="1" applyBorder="1" applyAlignment="1">
      <alignment horizontal="center" wrapText="1"/>
    </xf>
    <xf numFmtId="165" fontId="29" fillId="0" borderId="71" xfId="0" applyNumberFormat="1" applyFont="1" applyFill="1" applyBorder="1" applyAlignment="1"/>
    <xf numFmtId="165" fontId="28" fillId="0" borderId="71" xfId="0" applyNumberFormat="1" applyFont="1" applyFill="1" applyBorder="1" applyAlignment="1"/>
    <xf numFmtId="0" fontId="29" fillId="13" borderId="71" xfId="0" applyNumberFormat="1" applyFont="1" applyFill="1" applyBorder="1" applyAlignment="1"/>
    <xf numFmtId="165" fontId="29" fillId="13" borderId="71" xfId="0" applyNumberFormat="1" applyFont="1" applyFill="1" applyBorder="1" applyAlignment="1"/>
    <xf numFmtId="165" fontId="28" fillId="13" borderId="71" xfId="0" applyNumberFormat="1" applyFont="1" applyFill="1" applyBorder="1" applyAlignment="1"/>
    <xf numFmtId="0" fontId="29" fillId="14" borderId="71" xfId="0" applyNumberFormat="1" applyFont="1" applyFill="1" applyBorder="1" applyAlignment="1"/>
    <xf numFmtId="165" fontId="29" fillId="14" borderId="71" xfId="0" applyNumberFormat="1" applyFont="1" applyFill="1" applyBorder="1" applyAlignment="1"/>
    <xf numFmtId="165" fontId="28" fillId="14" borderId="71" xfId="0" applyNumberFormat="1" applyFont="1" applyFill="1" applyBorder="1" applyAlignment="1"/>
    <xf numFmtId="0" fontId="28" fillId="0" borderId="71" xfId="0" applyNumberFormat="1" applyFont="1" applyFill="1" applyBorder="1" applyAlignment="1"/>
    <xf numFmtId="0" fontId="29" fillId="0" borderId="71" xfId="0" applyNumberFormat="1" applyFont="1" applyFill="1" applyBorder="1" applyAlignment="1"/>
    <xf numFmtId="0" fontId="29" fillId="0" borderId="0" xfId="0" applyNumberFormat="1" applyFont="1" applyFill="1" applyBorder="1" applyAlignment="1"/>
    <xf numFmtId="0" fontId="30" fillId="0" borderId="88" xfId="0" applyFont="1" applyBorder="1" applyAlignment="1">
      <alignment horizontal="center"/>
    </xf>
    <xf numFmtId="0" fontId="30" fillId="0" borderId="90" xfId="0" applyFont="1" applyBorder="1" applyAlignment="1">
      <alignment horizontal="center"/>
    </xf>
    <xf numFmtId="0" fontId="30" fillId="0" borderId="56" xfId="0" applyFont="1" applyBorder="1" applyAlignment="1">
      <alignment horizontal="center"/>
    </xf>
    <xf numFmtId="0" fontId="30" fillId="0" borderId="37" xfId="0" applyFont="1" applyBorder="1" applyAlignment="1">
      <alignment horizontal="center"/>
    </xf>
    <xf numFmtId="0" fontId="29" fillId="0" borderId="86" xfId="16" applyFont="1" applyFill="1" applyBorder="1"/>
    <xf numFmtId="3" fontId="10" fillId="0" borderId="100" xfId="0" applyNumberFormat="1" applyFont="1" applyBorder="1" applyAlignment="1">
      <alignment horizontal="right" indent="1"/>
    </xf>
    <xf numFmtId="0" fontId="29" fillId="0" borderId="101" xfId="16" applyFont="1" applyFill="1" applyBorder="1"/>
    <xf numFmtId="3" fontId="10" fillId="0" borderId="101" xfId="0" applyNumberFormat="1" applyFont="1" applyBorder="1" applyAlignment="1">
      <alignment horizontal="right" indent="1"/>
    </xf>
    <xf numFmtId="0" fontId="29" fillId="0" borderId="0" xfId="16" applyFont="1" applyFill="1" applyBorder="1"/>
    <xf numFmtId="0" fontId="28" fillId="3" borderId="1" xfId="15" applyFont="1" applyFill="1" applyBorder="1" applyAlignment="1">
      <alignment horizontal="center" vertical="center"/>
    </xf>
    <xf numFmtId="0" fontId="30" fillId="3" borderId="1" xfId="35" applyFont="1" applyFill="1" applyBorder="1" applyAlignment="1">
      <alignment horizontal="center" vertical="center" wrapText="1"/>
    </xf>
    <xf numFmtId="0" fontId="29" fillId="3" borderId="109" xfId="15" applyFont="1" applyFill="1" applyBorder="1"/>
    <xf numFmtId="3" fontId="10" fillId="0" borderId="109" xfId="35" applyNumberFormat="1" applyFont="1" applyBorder="1" applyAlignment="1" applyProtection="1">
      <alignment horizontal="center" vertical="center"/>
      <protection locked="0"/>
    </xf>
    <xf numFmtId="0" fontId="29" fillId="3" borderId="110" xfId="15" applyFont="1" applyFill="1" applyBorder="1"/>
    <xf numFmtId="3" fontId="10" fillId="0" borderId="110" xfId="35" applyNumberFormat="1" applyFont="1" applyBorder="1" applyAlignment="1" applyProtection="1">
      <alignment horizontal="center" vertical="center"/>
      <protection locked="0"/>
    </xf>
    <xf numFmtId="0" fontId="28" fillId="3" borderId="1" xfId="15" applyFont="1" applyFill="1" applyBorder="1" applyAlignment="1">
      <alignment vertical="center"/>
    </xf>
    <xf numFmtId="3" fontId="30" fillId="3" borderId="1" xfId="35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Border="1"/>
    <xf numFmtId="0" fontId="57" fillId="0" borderId="0" xfId="10" applyFont="1">
      <alignment vertical="top"/>
    </xf>
    <xf numFmtId="4" fontId="57" fillId="0" borderId="0" xfId="10" applyNumberFormat="1" applyFont="1">
      <alignment vertical="top"/>
    </xf>
    <xf numFmtId="165" fontId="57" fillId="0" borderId="0" xfId="10" applyNumberFormat="1" applyFont="1">
      <alignment vertical="top"/>
    </xf>
    <xf numFmtId="3" fontId="57" fillId="0" borderId="0" xfId="10" applyNumberFormat="1" applyFont="1">
      <alignment vertical="top"/>
    </xf>
    <xf numFmtId="4" fontId="57" fillId="0" borderId="0" xfId="10" applyNumberFormat="1" applyFont="1" applyFill="1">
      <alignment vertical="top"/>
    </xf>
    <xf numFmtId="4" fontId="57" fillId="0" borderId="0" xfId="10" applyNumberFormat="1" applyFont="1" applyFill="1" applyBorder="1">
      <alignment vertical="top"/>
    </xf>
    <xf numFmtId="0" fontId="96" fillId="0" borderId="0" xfId="10" applyFont="1">
      <alignment vertical="top"/>
    </xf>
    <xf numFmtId="4" fontId="96" fillId="0" borderId="0" xfId="10" applyNumberFormat="1" applyFont="1" applyAlignment="1">
      <alignment horizontal="left" wrapText="1"/>
    </xf>
    <xf numFmtId="0" fontId="29" fillId="3" borderId="8" xfId="10" applyFont="1" applyFill="1" applyBorder="1" applyAlignment="1">
      <alignment horizontal="left"/>
    </xf>
    <xf numFmtId="165" fontId="29" fillId="0" borderId="0" xfId="10" applyNumberFormat="1" applyFont="1" applyFill="1" applyBorder="1" applyAlignment="1">
      <alignment horizontal="right" vertical="center" wrapText="1"/>
    </xf>
    <xf numFmtId="4" fontId="29" fillId="0" borderId="8" xfId="10" applyNumberFormat="1" applyFont="1" applyFill="1" applyBorder="1" applyAlignment="1">
      <alignment horizontal="right" vertical="center" wrapText="1"/>
    </xf>
    <xf numFmtId="165" fontId="29" fillId="0" borderId="8" xfId="10" applyNumberFormat="1" applyFont="1" applyFill="1" applyBorder="1" applyAlignment="1">
      <alignment horizontal="right" vertical="center" wrapText="1"/>
    </xf>
    <xf numFmtId="4" fontId="29" fillId="0" borderId="13" xfId="10" applyNumberFormat="1" applyFont="1" applyFill="1" applyBorder="1" applyAlignment="1">
      <alignment horizontal="right" vertical="center" wrapText="1"/>
    </xf>
    <xf numFmtId="0" fontId="29" fillId="3" borderId="8" xfId="10" applyFont="1" applyFill="1" applyBorder="1" applyAlignment="1">
      <alignment horizontal="left" indent="1"/>
    </xf>
    <xf numFmtId="165" fontId="29" fillId="0" borderId="0" xfId="10" applyNumberFormat="1" applyFont="1" applyFill="1" applyBorder="1" applyAlignment="1"/>
    <xf numFmtId="165" fontId="29" fillId="0" borderId="8" xfId="10" applyNumberFormat="1" applyFont="1" applyFill="1" applyBorder="1" applyAlignment="1"/>
    <xf numFmtId="165" fontId="29" fillId="0" borderId="0" xfId="10" applyNumberFormat="1" applyFont="1" applyFill="1" applyBorder="1" applyAlignment="1">
      <alignment horizontal="right"/>
    </xf>
    <xf numFmtId="165" fontId="29" fillId="0" borderId="13" xfId="10" applyNumberFormat="1" applyFont="1" applyFill="1" applyBorder="1" applyAlignment="1"/>
    <xf numFmtId="165" fontId="28" fillId="0" borderId="1" xfId="10" applyNumberFormat="1" applyFont="1" applyFill="1" applyBorder="1" applyAlignment="1"/>
    <xf numFmtId="165" fontId="28" fillId="0" borderId="1" xfId="10" applyNumberFormat="1" applyFont="1" applyFill="1" applyBorder="1" applyAlignment="1">
      <alignment horizontal="right"/>
    </xf>
    <xf numFmtId="4" fontId="29" fillId="0" borderId="0" xfId="10" applyNumberFormat="1" applyFont="1" applyFill="1">
      <alignment vertical="top"/>
    </xf>
    <xf numFmtId="0" fontId="28" fillId="3" borderId="5" xfId="10" applyFont="1" applyFill="1" applyBorder="1" applyAlignment="1">
      <alignment horizontal="center" vertical="center"/>
    </xf>
    <xf numFmtId="4" fontId="28" fillId="3" borderId="6" xfId="10" applyNumberFormat="1" applyFont="1" applyFill="1" applyBorder="1" applyAlignment="1">
      <alignment horizontal="center" vertical="center" wrapText="1"/>
    </xf>
    <xf numFmtId="4" fontId="28" fillId="3" borderId="5" xfId="10" applyNumberFormat="1" applyFont="1" applyFill="1" applyBorder="1" applyAlignment="1">
      <alignment horizontal="center" vertical="center" wrapText="1"/>
    </xf>
    <xf numFmtId="4" fontId="28" fillId="3" borderId="12" xfId="10" applyNumberFormat="1" applyFont="1" applyFill="1" applyBorder="1" applyAlignment="1">
      <alignment horizontal="center" vertical="center" wrapText="1"/>
    </xf>
    <xf numFmtId="0" fontId="34" fillId="23" borderId="0" xfId="10" applyFont="1" applyFill="1" applyBorder="1" applyAlignment="1"/>
    <xf numFmtId="4" fontId="29" fillId="23" borderId="0" xfId="10" applyNumberFormat="1" applyFont="1" applyFill="1">
      <alignment vertical="top"/>
    </xf>
    <xf numFmtId="3" fontId="10" fillId="0" borderId="70" xfId="0" applyNumberFormat="1" applyFont="1" applyBorder="1"/>
    <xf numFmtId="10" fontId="10" fillId="0" borderId="13" xfId="0" applyNumberFormat="1" applyFont="1" applyBorder="1"/>
    <xf numFmtId="3" fontId="10" fillId="0" borderId="54" xfId="0" applyNumberFormat="1" applyFont="1" applyBorder="1"/>
    <xf numFmtId="3" fontId="10" fillId="0" borderId="50" xfId="0" applyNumberFormat="1" applyFont="1" applyBorder="1"/>
    <xf numFmtId="10" fontId="10" fillId="0" borderId="12" xfId="0" applyNumberFormat="1" applyFont="1" applyBorder="1"/>
    <xf numFmtId="0" fontId="10" fillId="0" borderId="54" xfId="0" applyFont="1" applyBorder="1" applyAlignment="1">
      <alignment horizontal="justify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0" fillId="0" borderId="54" xfId="0" applyNumberFormat="1" applyFont="1" applyBorder="1" applyAlignment="1">
      <alignment horizontal="justify" vertical="center" wrapText="1"/>
    </xf>
    <xf numFmtId="3" fontId="10" fillId="0" borderId="38" xfId="0" applyNumberFormat="1" applyFont="1" applyBorder="1" applyAlignment="1">
      <alignment horizontal="center" vertical="center" wrapText="1"/>
    </xf>
    <xf numFmtId="0" fontId="10" fillId="0" borderId="50" xfId="0" applyFont="1" applyBorder="1" applyAlignment="1">
      <alignment horizontal="justify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10" fillId="0" borderId="50" xfId="0" applyNumberFormat="1" applyFont="1" applyBorder="1" applyAlignment="1">
      <alignment horizontal="justify" vertical="center" wrapText="1"/>
    </xf>
    <xf numFmtId="3" fontId="10" fillId="0" borderId="61" xfId="0" applyNumberFormat="1" applyFont="1" applyBorder="1" applyAlignment="1">
      <alignment horizontal="center" vertical="center" wrapText="1"/>
    </xf>
    <xf numFmtId="0" fontId="98" fillId="34" borderId="1" xfId="0" applyFont="1" applyFill="1" applyBorder="1" applyAlignment="1">
      <alignment horizontal="center" vertical="center" wrapText="1"/>
    </xf>
    <xf numFmtId="0" fontId="98" fillId="34" borderId="4" xfId="0" applyFont="1" applyFill="1" applyBorder="1" applyAlignment="1">
      <alignment horizontal="center" vertical="center" wrapText="1"/>
    </xf>
    <xf numFmtId="3" fontId="10" fillId="0" borderId="54" xfId="0" applyNumberFormat="1" applyFont="1" applyBorder="1" applyAlignment="1">
      <alignment horizontal="center" vertical="center" wrapText="1"/>
    </xf>
    <xf numFmtId="10" fontId="10" fillId="0" borderId="13" xfId="0" applyNumberFormat="1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10" fontId="10" fillId="0" borderId="12" xfId="0" applyNumberFormat="1" applyFont="1" applyBorder="1" applyAlignment="1">
      <alignment horizontal="center" vertical="center" wrapText="1"/>
    </xf>
    <xf numFmtId="0" fontId="10" fillId="0" borderId="70" xfId="0" applyFont="1" applyBorder="1" applyAlignment="1">
      <alignment horizontal="justify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0" fontId="10" fillId="0" borderId="99" xfId="0" applyFont="1" applyBorder="1" applyAlignment="1">
      <alignment horizontal="justify" vertical="center" wrapText="1"/>
    </xf>
    <xf numFmtId="3" fontId="10" fillId="0" borderId="32" xfId="0" applyNumberFormat="1" applyFont="1" applyBorder="1" applyAlignment="1">
      <alignment horizontal="center" vertical="center" wrapText="1"/>
    </xf>
    <xf numFmtId="0" fontId="10" fillId="0" borderId="53" xfId="0" applyFont="1" applyBorder="1" applyAlignment="1">
      <alignment horizontal="justify" vertical="center" wrapText="1"/>
    </xf>
    <xf numFmtId="3" fontId="10" fillId="0" borderId="76" xfId="0" applyNumberFormat="1" applyFont="1" applyBorder="1" applyAlignment="1">
      <alignment horizontal="center" vertical="center" wrapText="1"/>
    </xf>
    <xf numFmtId="0" fontId="29" fillId="3" borderId="10" xfId="11" applyFont="1" applyFill="1" applyBorder="1" applyAlignment="1">
      <alignment horizontal="left" indent="1"/>
    </xf>
    <xf numFmtId="165" fontId="29" fillId="0" borderId="8" xfId="11" applyNumberFormat="1" applyFont="1" applyFill="1" applyBorder="1" applyAlignment="1">
      <alignment horizontal="right"/>
    </xf>
    <xf numFmtId="165" fontId="29" fillId="0" borderId="0" xfId="11" applyNumberFormat="1" applyFont="1" applyFill="1" applyBorder="1" applyAlignment="1">
      <alignment horizontal="right"/>
    </xf>
    <xf numFmtId="165" fontId="28" fillId="0" borderId="1" xfId="11" applyNumberFormat="1" applyFont="1" applyFill="1" applyBorder="1" applyAlignment="1">
      <alignment horizontal="right"/>
    </xf>
    <xf numFmtId="0" fontId="29" fillId="3" borderId="8" xfId="11" applyFont="1" applyFill="1" applyBorder="1" applyAlignment="1">
      <alignment horizontal="left" indent="1"/>
    </xf>
    <xf numFmtId="165" fontId="29" fillId="0" borderId="7" xfId="11" applyNumberFormat="1" applyFont="1" applyFill="1" applyBorder="1" applyAlignment="1">
      <alignment horizontal="right" indent="1"/>
    </xf>
    <xf numFmtId="165" fontId="28" fillId="0" borderId="4" xfId="11" applyNumberFormat="1" applyFont="1" applyFill="1" applyBorder="1" applyAlignment="1">
      <alignment horizontal="right" indent="1"/>
    </xf>
    <xf numFmtId="0" fontId="28" fillId="3" borderId="4" xfId="11" applyFont="1" applyFill="1" applyBorder="1" applyAlignment="1">
      <alignment horizontal="center" vertical="center" wrapText="1"/>
    </xf>
    <xf numFmtId="3" fontId="29" fillId="0" borderId="10" xfId="11" applyNumberFormat="1" applyFont="1" applyFill="1" applyBorder="1" applyAlignment="1">
      <alignment horizontal="right" indent="1"/>
    </xf>
    <xf numFmtId="165" fontId="28" fillId="0" borderId="3" xfId="11" applyNumberFormat="1" applyFont="1" applyFill="1" applyBorder="1" applyAlignment="1">
      <alignment horizontal="right" indent="1"/>
    </xf>
    <xf numFmtId="3" fontId="28" fillId="0" borderId="2" xfId="11" applyNumberFormat="1" applyFont="1" applyFill="1" applyBorder="1" applyAlignment="1">
      <alignment horizontal="right" indent="1"/>
    </xf>
    <xf numFmtId="0" fontId="28" fillId="3" borderId="6" xfId="11" applyFont="1" applyFill="1" applyBorder="1" applyAlignment="1">
      <alignment horizontal="center" vertical="center" wrapText="1"/>
    </xf>
    <xf numFmtId="0" fontId="28" fillId="3" borderId="103" xfId="11" applyFont="1" applyFill="1" applyBorder="1" applyAlignment="1">
      <alignment horizontal="center" vertical="center" wrapText="1"/>
    </xf>
    <xf numFmtId="0" fontId="28" fillId="3" borderId="104" xfId="11" applyFont="1" applyFill="1" applyBorder="1" applyAlignment="1">
      <alignment horizontal="center" vertical="center" wrapText="1"/>
    </xf>
    <xf numFmtId="0" fontId="28" fillId="3" borderId="105" xfId="11" applyFont="1" applyFill="1" applyBorder="1" applyAlignment="1">
      <alignment horizontal="center" vertical="center" wrapText="1"/>
    </xf>
    <xf numFmtId="0" fontId="28" fillId="3" borderId="12" xfId="11" applyFont="1" applyFill="1" applyBorder="1" applyAlignment="1">
      <alignment horizontal="center" vertical="center" wrapText="1"/>
    </xf>
    <xf numFmtId="0" fontId="29" fillId="3" borderId="8" xfId="11" applyNumberFormat="1" applyFont="1" applyFill="1" applyBorder="1" applyAlignment="1">
      <alignment horizontal="left" indent="1"/>
    </xf>
    <xf numFmtId="165" fontId="29" fillId="0" borderId="25" xfId="11" applyNumberFormat="1" applyFont="1" applyFill="1" applyBorder="1" applyAlignment="1">
      <alignment horizontal="right" indent="1"/>
    </xf>
    <xf numFmtId="165" fontId="29" fillId="0" borderId="106" xfId="11" applyNumberFormat="1" applyFont="1" applyFill="1" applyBorder="1" applyAlignment="1">
      <alignment horizontal="right" indent="1"/>
    </xf>
    <xf numFmtId="165" fontId="29" fillId="0" borderId="107" xfId="11" applyNumberFormat="1" applyFont="1" applyFill="1" applyBorder="1" applyAlignment="1">
      <alignment horizontal="right" indent="1"/>
    </xf>
    <xf numFmtId="165" fontId="29" fillId="0" borderId="108" xfId="11" applyNumberFormat="1" applyFont="1" applyFill="1" applyBorder="1" applyAlignment="1">
      <alignment horizontal="right" indent="1"/>
    </xf>
    <xf numFmtId="3" fontId="29" fillId="0" borderId="5" xfId="11" applyNumberFormat="1" applyFont="1" applyFill="1" applyBorder="1" applyAlignment="1">
      <alignment horizontal="right" indent="1"/>
    </xf>
    <xf numFmtId="0" fontId="28" fillId="3" borderId="1" xfId="11" applyNumberFormat="1" applyFont="1" applyFill="1" applyBorder="1" applyAlignment="1">
      <alignment horizontal="left" indent="1"/>
    </xf>
    <xf numFmtId="165" fontId="28" fillId="0" borderId="103" xfId="11" applyNumberFormat="1" applyFont="1" applyFill="1" applyBorder="1" applyAlignment="1">
      <alignment horizontal="right" indent="1"/>
    </xf>
    <xf numFmtId="165" fontId="28" fillId="0" borderId="104" xfId="11" applyNumberFormat="1" applyFont="1" applyFill="1" applyBorder="1" applyAlignment="1">
      <alignment horizontal="right" indent="1"/>
    </xf>
    <xf numFmtId="165" fontId="28" fillId="0" borderId="105" xfId="11" applyNumberFormat="1" applyFont="1" applyFill="1" applyBorder="1" applyAlignment="1">
      <alignment horizontal="right" indent="1"/>
    </xf>
    <xf numFmtId="49" fontId="10" fillId="3" borderId="10" xfId="0" applyNumberFormat="1" applyFont="1" applyFill="1" applyBorder="1" applyAlignment="1">
      <alignment horizontal="left" indent="1"/>
    </xf>
    <xf numFmtId="168" fontId="10" fillId="0" borderId="8" xfId="0" applyNumberFormat="1" applyFont="1" applyFill="1" applyBorder="1" applyAlignment="1">
      <alignment horizontal="right" indent="1"/>
    </xf>
    <xf numFmtId="3" fontId="10" fillId="0" borderId="13" xfId="0" applyNumberFormat="1" applyFont="1" applyFill="1" applyBorder="1" applyAlignment="1">
      <alignment horizontal="right" indent="1"/>
    </xf>
    <xf numFmtId="49" fontId="30" fillId="3" borderId="1" xfId="0" applyNumberFormat="1" applyFont="1" applyFill="1" applyBorder="1" applyAlignment="1">
      <alignment horizontal="left" indent="1"/>
    </xf>
    <xf numFmtId="3" fontId="30" fillId="0" borderId="1" xfId="0" applyNumberFormat="1" applyFont="1" applyFill="1" applyBorder="1" applyAlignment="1">
      <alignment horizontal="right" indent="1"/>
    </xf>
    <xf numFmtId="3" fontId="30" fillId="0" borderId="4" xfId="0" applyNumberFormat="1" applyFont="1" applyFill="1" applyBorder="1" applyAlignment="1">
      <alignment horizontal="right" indent="1"/>
    </xf>
    <xf numFmtId="0" fontId="79" fillId="3" borderId="1" xfId="0" applyFont="1" applyFill="1" applyBorder="1" applyAlignment="1">
      <alignment horizontal="center" vertical="center" wrapText="1"/>
    </xf>
    <xf numFmtId="0" fontId="99" fillId="3" borderId="8" xfId="0" applyFont="1" applyFill="1" applyBorder="1" applyAlignment="1">
      <alignment horizontal="left" vertical="center" wrapText="1" indent="1"/>
    </xf>
    <xf numFmtId="164" fontId="99" fillId="0" borderId="8" xfId="0" applyNumberFormat="1" applyFont="1" applyBorder="1" applyAlignment="1">
      <alignment horizontal="right" vertical="center" wrapText="1" indent="5"/>
    </xf>
    <xf numFmtId="0" fontId="79" fillId="3" borderId="1" xfId="0" applyFont="1" applyFill="1" applyBorder="1" applyAlignment="1">
      <alignment horizontal="left" vertical="center" wrapText="1" indent="1"/>
    </xf>
    <xf numFmtId="164" fontId="79" fillId="0" borderId="1" xfId="0" applyNumberFormat="1" applyFont="1" applyBorder="1" applyAlignment="1">
      <alignment horizontal="right" vertical="center" wrapText="1" indent="5"/>
    </xf>
    <xf numFmtId="164" fontId="79" fillId="0" borderId="1" xfId="0" applyNumberFormat="1" applyFont="1" applyBorder="1" applyAlignment="1">
      <alignment horizontal="center" vertical="center" wrapText="1"/>
    </xf>
    <xf numFmtId="0" fontId="52" fillId="0" borderId="44" xfId="42" applyFont="1" applyBorder="1"/>
    <xf numFmtId="0" fontId="100" fillId="0" borderId="111" xfId="42" applyFont="1" applyBorder="1" applyAlignment="1">
      <alignment vertical="center" wrapText="1"/>
    </xf>
    <xf numFmtId="0" fontId="52" fillId="0" borderId="74" xfId="42" applyFont="1" applyBorder="1"/>
    <xf numFmtId="0" fontId="100" fillId="0" borderId="113" xfId="42" applyFont="1" applyBorder="1" applyAlignment="1">
      <alignment horizontal="center" vertical="center" wrapText="1"/>
    </xf>
    <xf numFmtId="0" fontId="100" fillId="0" borderId="54" xfId="42" applyFont="1" applyBorder="1" applyAlignment="1">
      <alignment vertical="center" wrapText="1"/>
    </xf>
    <xf numFmtId="3" fontId="100" fillId="31" borderId="24" xfId="42" applyNumberFormat="1" applyFont="1" applyFill="1" applyBorder="1" applyAlignment="1" applyProtection="1">
      <alignment horizontal="center" vertical="center" wrapText="1"/>
    </xf>
    <xf numFmtId="3" fontId="100" fillId="21" borderId="24" xfId="42" applyNumberFormat="1" applyFont="1" applyFill="1" applyBorder="1" applyAlignment="1" applyProtection="1">
      <alignment horizontal="center" vertical="center" wrapText="1"/>
    </xf>
    <xf numFmtId="3" fontId="100" fillId="32" borderId="24" xfId="42" applyNumberFormat="1" applyFont="1" applyFill="1" applyBorder="1" applyAlignment="1" applyProtection="1">
      <alignment horizontal="center" vertical="center" wrapText="1"/>
    </xf>
    <xf numFmtId="3" fontId="100" fillId="32" borderId="30" xfId="42" applyNumberFormat="1" applyFont="1" applyFill="1" applyBorder="1" applyAlignment="1" applyProtection="1">
      <alignment horizontal="center" vertical="center" wrapText="1"/>
    </xf>
    <xf numFmtId="0" fontId="46" fillId="0" borderId="114" xfId="42" applyFont="1" applyBorder="1" applyAlignment="1" applyProtection="1">
      <alignment horizontal="center" vertical="center"/>
    </xf>
    <xf numFmtId="0" fontId="46" fillId="0" borderId="83" xfId="42" applyFont="1" applyBorder="1" applyAlignment="1" applyProtection="1">
      <alignment horizontal="center" vertical="center"/>
    </xf>
    <xf numFmtId="0" fontId="46" fillId="0" borderId="53" xfId="42" applyFont="1" applyBorder="1" applyAlignment="1">
      <alignment horizontal="center" vertical="center"/>
    </xf>
    <xf numFmtId="3" fontId="46" fillId="0" borderId="94" xfId="42" applyNumberFormat="1" applyFont="1" applyBorder="1" applyAlignment="1" applyProtection="1">
      <alignment horizontal="center" vertical="center"/>
    </xf>
    <xf numFmtId="0" fontId="46" fillId="0" borderId="94" xfId="42" applyFont="1" applyBorder="1" applyAlignment="1" applyProtection="1">
      <alignment horizontal="center" vertical="center"/>
    </xf>
    <xf numFmtId="3" fontId="46" fillId="0" borderId="115" xfId="42" applyNumberFormat="1" applyFont="1" applyBorder="1" applyAlignment="1" applyProtection="1">
      <alignment horizontal="center" vertical="center"/>
    </xf>
    <xf numFmtId="3" fontId="46" fillId="0" borderId="56" xfId="42" applyNumberFormat="1" applyFont="1" applyBorder="1" applyAlignment="1" applyProtection="1">
      <alignment horizontal="center" vertical="center"/>
    </xf>
    <xf numFmtId="0" fontId="46" fillId="0" borderId="0" xfId="42" applyFont="1" applyBorder="1" applyAlignment="1" applyProtection="1">
      <alignment horizontal="center" vertical="center"/>
    </xf>
    <xf numFmtId="0" fontId="52" fillId="0" borderId="0" xfId="42" applyFont="1" applyBorder="1" applyProtection="1"/>
    <xf numFmtId="0" fontId="46" fillId="0" borderId="40" xfId="42" applyFont="1" applyBorder="1" applyAlignment="1">
      <alignment horizontal="center" vertical="center" wrapText="1"/>
    </xf>
    <xf numFmtId="3" fontId="46" fillId="0" borderId="89" xfId="42" applyNumberFormat="1" applyFont="1" applyBorder="1" applyAlignment="1" applyProtection="1">
      <alignment horizontal="center" vertical="center"/>
    </xf>
    <xf numFmtId="0" fontId="46" fillId="0" borderId="89" xfId="42" applyFont="1" applyBorder="1" applyAlignment="1" applyProtection="1">
      <alignment horizontal="center" vertical="center"/>
    </xf>
    <xf numFmtId="0" fontId="46" fillId="0" borderId="21" xfId="42" applyFont="1" applyBorder="1" applyAlignment="1" applyProtection="1">
      <alignment horizontal="center" vertical="center"/>
    </xf>
    <xf numFmtId="3" fontId="46" fillId="0" borderId="90" xfId="42" applyNumberFormat="1" applyFont="1" applyBorder="1" applyAlignment="1" applyProtection="1">
      <alignment horizontal="center" vertical="center"/>
    </xf>
    <xf numFmtId="0" fontId="52" fillId="0" borderId="0" xfId="42" applyFont="1"/>
    <xf numFmtId="0" fontId="52" fillId="0" borderId="0" xfId="42" applyFont="1" applyAlignment="1">
      <alignment horizontal="center" vertical="center"/>
    </xf>
    <xf numFmtId="0" fontId="100" fillId="0" borderId="117" xfId="42" applyFont="1" applyFill="1" applyBorder="1" applyAlignment="1">
      <alignment horizontal="center" vertical="center" wrapText="1"/>
    </xf>
    <xf numFmtId="0" fontId="100" fillId="0" borderId="0" xfId="42" applyFont="1" applyFill="1" applyBorder="1" applyAlignment="1">
      <alignment horizontal="center" vertical="center" wrapText="1"/>
    </xf>
    <xf numFmtId="0" fontId="52" fillId="0" borderId="0" xfId="42" applyFont="1" applyFill="1" applyBorder="1" applyAlignment="1">
      <alignment horizontal="center" vertical="center"/>
    </xf>
    <xf numFmtId="3" fontId="100" fillId="32" borderId="88" xfId="42" applyNumberFormat="1" applyFont="1" applyFill="1" applyBorder="1" applyAlignment="1" applyProtection="1">
      <alignment horizontal="center" vertical="center" wrapText="1"/>
    </xf>
    <xf numFmtId="3" fontId="100" fillId="31" borderId="56" xfId="42" applyNumberFormat="1" applyFont="1" applyFill="1" applyBorder="1" applyAlignment="1" applyProtection="1">
      <alignment horizontal="center" vertical="center" wrapText="1"/>
    </xf>
    <xf numFmtId="0" fontId="100" fillId="0" borderId="0" xfId="42" applyFont="1" applyFill="1" applyBorder="1" applyAlignment="1" applyProtection="1">
      <alignment horizontal="center" vertical="center" wrapText="1"/>
    </xf>
    <xf numFmtId="0" fontId="52" fillId="0" borderId="0" xfId="42" applyFont="1" applyFill="1" applyBorder="1"/>
    <xf numFmtId="0" fontId="100" fillId="0" borderId="0" xfId="42" applyFont="1" applyFill="1" applyBorder="1" applyAlignment="1">
      <alignment vertical="center" wrapText="1"/>
    </xf>
    <xf numFmtId="0" fontId="52" fillId="0" borderId="0" xfId="42" applyFont="1" applyFill="1" applyBorder="1" applyAlignment="1">
      <alignment vertical="center" wrapText="1"/>
    </xf>
    <xf numFmtId="3" fontId="100" fillId="0" borderId="0" xfId="42" applyNumberFormat="1" applyFont="1" applyFill="1" applyBorder="1" applyAlignment="1" applyProtection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80" fillId="0" borderId="0" xfId="42" applyAlignment="1"/>
    <xf numFmtId="0" fontId="101" fillId="0" borderId="0" xfId="42" applyFont="1" applyAlignment="1"/>
    <xf numFmtId="3" fontId="102" fillId="0" borderId="44" xfId="2" applyNumberFormat="1" applyFont="1" applyFill="1" applyBorder="1" applyAlignment="1">
      <alignment horizontal="right" indent="1"/>
    </xf>
    <xf numFmtId="3" fontId="102" fillId="0" borderId="43" xfId="2" applyNumberFormat="1" applyFont="1" applyFill="1" applyBorder="1" applyAlignment="1">
      <alignment horizontal="right" indent="1"/>
    </xf>
    <xf numFmtId="3" fontId="102" fillId="0" borderId="45" xfId="2" applyNumberFormat="1" applyFont="1" applyFill="1" applyBorder="1" applyAlignment="1">
      <alignment horizontal="right" indent="1"/>
    </xf>
    <xf numFmtId="3" fontId="102" fillId="0" borderId="42" xfId="2" applyNumberFormat="1" applyFont="1" applyFill="1" applyBorder="1" applyAlignment="1">
      <alignment horizontal="right" indent="1"/>
    </xf>
    <xf numFmtId="3" fontId="102" fillId="0" borderId="47" xfId="2" applyNumberFormat="1" applyFont="1" applyFill="1" applyBorder="1" applyAlignment="1">
      <alignment horizontal="right" indent="1"/>
    </xf>
    <xf numFmtId="3" fontId="102" fillId="0" borderId="36" xfId="2" applyNumberFormat="1" applyFont="1" applyFill="1" applyBorder="1" applyAlignment="1">
      <alignment horizontal="right" indent="1"/>
    </xf>
    <xf numFmtId="3" fontId="102" fillId="0" borderId="35" xfId="2" applyNumberFormat="1" applyFont="1" applyFill="1" applyBorder="1" applyAlignment="1">
      <alignment horizontal="right" indent="1"/>
    </xf>
    <xf numFmtId="3" fontId="102" fillId="0" borderId="46" xfId="2" applyNumberFormat="1" applyFont="1" applyFill="1" applyBorder="1" applyAlignment="1">
      <alignment horizontal="right" indent="1"/>
    </xf>
    <xf numFmtId="3" fontId="102" fillId="0" borderId="53" xfId="2" applyNumberFormat="1" applyFont="1" applyFill="1" applyBorder="1" applyAlignment="1">
      <alignment horizontal="right" indent="1"/>
    </xf>
    <xf numFmtId="3" fontId="102" fillId="0" borderId="76" xfId="2" applyNumberFormat="1" applyFont="1" applyFill="1" applyBorder="1" applyAlignment="1">
      <alignment horizontal="right" indent="1"/>
    </xf>
    <xf numFmtId="3" fontId="102" fillId="0" borderId="77" xfId="2" applyNumberFormat="1" applyFont="1" applyFill="1" applyBorder="1" applyAlignment="1">
      <alignment horizontal="right" indent="1"/>
    </xf>
    <xf numFmtId="3" fontId="102" fillId="0" borderId="78" xfId="2" applyNumberFormat="1" applyFont="1" applyFill="1" applyBorder="1" applyAlignment="1">
      <alignment horizontal="right" indent="1"/>
    </xf>
    <xf numFmtId="3" fontId="102" fillId="0" borderId="79" xfId="2" applyNumberFormat="1" applyFont="1" applyFill="1" applyBorder="1" applyAlignment="1">
      <alignment horizontal="right" indent="1"/>
    </xf>
    <xf numFmtId="3" fontId="102" fillId="0" borderId="80" xfId="2" applyNumberFormat="1" applyFont="1" applyFill="1" applyBorder="1" applyAlignment="1">
      <alignment horizontal="right" indent="1"/>
    </xf>
    <xf numFmtId="3" fontId="102" fillId="0" borderId="81" xfId="2" applyNumberFormat="1" applyFont="1" applyFill="1" applyBorder="1" applyAlignment="1">
      <alignment horizontal="right" indent="1"/>
    </xf>
    <xf numFmtId="3" fontId="102" fillId="0" borderId="82" xfId="2" applyNumberFormat="1" applyFont="1" applyFill="1" applyBorder="1" applyAlignment="1">
      <alignment horizontal="right" indent="1"/>
    </xf>
    <xf numFmtId="3" fontId="102" fillId="0" borderId="44" xfId="12" applyNumberFormat="1" applyFont="1" applyFill="1" applyBorder="1" applyAlignment="1">
      <alignment horizontal="right" indent="1"/>
    </xf>
    <xf numFmtId="3" fontId="102" fillId="0" borderId="43" xfId="12" applyNumberFormat="1" applyFont="1" applyFill="1" applyBorder="1" applyAlignment="1">
      <alignment horizontal="right" indent="1"/>
    </xf>
    <xf numFmtId="3" fontId="102" fillId="0" borderId="45" xfId="12" applyNumberFormat="1" applyFont="1" applyFill="1" applyBorder="1" applyAlignment="1">
      <alignment horizontal="right" indent="1"/>
    </xf>
    <xf numFmtId="3" fontId="102" fillId="0" borderId="55" xfId="12" applyNumberFormat="1" applyFont="1" applyFill="1" applyBorder="1" applyAlignment="1">
      <alignment horizontal="right" indent="1"/>
    </xf>
    <xf numFmtId="3" fontId="102" fillId="0" borderId="42" xfId="12" applyNumberFormat="1" applyFont="1" applyFill="1" applyBorder="1" applyAlignment="1">
      <alignment horizontal="right" indent="1"/>
    </xf>
    <xf numFmtId="3" fontId="102" fillId="0" borderId="47" xfId="12" applyNumberFormat="1" applyFont="1" applyFill="1" applyBorder="1" applyAlignment="1">
      <alignment horizontal="right" indent="1"/>
    </xf>
    <xf numFmtId="3" fontId="102" fillId="0" borderId="36" xfId="12" applyNumberFormat="1" applyFont="1" applyFill="1" applyBorder="1" applyAlignment="1">
      <alignment horizontal="right" indent="1"/>
    </xf>
    <xf numFmtId="3" fontId="102" fillId="0" borderId="35" xfId="12" applyNumberFormat="1" applyFont="1" applyFill="1" applyBorder="1" applyAlignment="1">
      <alignment horizontal="right" indent="1"/>
    </xf>
    <xf numFmtId="3" fontId="102" fillId="0" borderId="56" xfId="12" applyNumberFormat="1" applyFont="1" applyFill="1" applyBorder="1" applyAlignment="1">
      <alignment horizontal="right" indent="1"/>
    </xf>
    <xf numFmtId="3" fontId="102" fillId="0" borderId="46" xfId="12" applyNumberFormat="1" applyFont="1" applyFill="1" applyBorder="1" applyAlignment="1">
      <alignment horizontal="right" indent="1"/>
    </xf>
    <xf numFmtId="3" fontId="102" fillId="0" borderId="53" xfId="12" applyNumberFormat="1" applyFont="1" applyFill="1" applyBorder="1" applyAlignment="1">
      <alignment horizontal="right" indent="1"/>
    </xf>
    <xf numFmtId="3" fontId="102" fillId="0" borderId="76" xfId="12" applyNumberFormat="1" applyFont="1" applyFill="1" applyBorder="1" applyAlignment="1">
      <alignment horizontal="right" indent="1"/>
    </xf>
    <xf numFmtId="3" fontId="102" fillId="0" borderId="77" xfId="12" applyNumberFormat="1" applyFont="1" applyFill="1" applyBorder="1" applyAlignment="1">
      <alignment horizontal="right" indent="1"/>
    </xf>
    <xf numFmtId="3" fontId="102" fillId="0" borderId="37" xfId="12" applyNumberFormat="1" applyFont="1" applyFill="1" applyBorder="1" applyAlignment="1">
      <alignment horizontal="right" indent="1"/>
    </xf>
    <xf numFmtId="3" fontId="102" fillId="0" borderId="78" xfId="12" applyNumberFormat="1" applyFont="1" applyFill="1" applyBorder="1" applyAlignment="1">
      <alignment horizontal="right" indent="1"/>
    </xf>
    <xf numFmtId="3" fontId="102" fillId="0" borderId="79" xfId="12" applyNumberFormat="1" applyFont="1" applyFill="1" applyBorder="1" applyAlignment="1">
      <alignment horizontal="right" indent="1"/>
    </xf>
    <xf numFmtId="3" fontId="102" fillId="0" borderId="80" xfId="12" applyNumberFormat="1" applyFont="1" applyFill="1" applyBorder="1" applyAlignment="1">
      <alignment horizontal="right" indent="1"/>
    </xf>
    <xf numFmtId="3" fontId="102" fillId="0" borderId="81" xfId="12" applyNumberFormat="1" applyFont="1" applyFill="1" applyBorder="1" applyAlignment="1">
      <alignment horizontal="right" indent="1"/>
    </xf>
    <xf numFmtId="3" fontId="102" fillId="0" borderId="83" xfId="12" applyNumberFormat="1" applyFont="1" applyFill="1" applyBorder="1" applyAlignment="1">
      <alignment horizontal="right" indent="1"/>
    </xf>
    <xf numFmtId="3" fontId="102" fillId="0" borderId="82" xfId="12" applyNumberFormat="1" applyFont="1" applyFill="1" applyBorder="1" applyAlignment="1">
      <alignment horizontal="right" indent="1"/>
    </xf>
    <xf numFmtId="0" fontId="10" fillId="0" borderId="54" xfId="0" applyFont="1" applyBorder="1"/>
    <xf numFmtId="0" fontId="10" fillId="35" borderId="40" xfId="0" applyFont="1" applyFill="1" applyBorder="1"/>
    <xf numFmtId="0" fontId="10" fillId="35" borderId="41" xfId="0" applyFont="1" applyFill="1" applyBorder="1"/>
    <xf numFmtId="3" fontId="10" fillId="0" borderId="23" xfId="0" applyNumberFormat="1" applyFont="1" applyBorder="1" applyAlignment="1">
      <alignment horizontal="center"/>
    </xf>
    <xf numFmtId="3" fontId="10" fillId="0" borderId="38" xfId="0" applyNumberFormat="1" applyFont="1" applyBorder="1" applyAlignment="1">
      <alignment horizontal="center"/>
    </xf>
    <xf numFmtId="3" fontId="10" fillId="0" borderId="60" xfId="0" applyNumberFormat="1" applyFont="1" applyBorder="1" applyAlignment="1">
      <alignment horizontal="center"/>
    </xf>
    <xf numFmtId="3" fontId="10" fillId="0" borderId="61" xfId="0" applyNumberFormat="1" applyFont="1" applyBorder="1" applyAlignment="1">
      <alignment horizontal="center"/>
    </xf>
    <xf numFmtId="3" fontId="10" fillId="0" borderId="91" xfId="0" applyNumberFormat="1" applyFont="1" applyBorder="1" applyAlignment="1">
      <alignment horizontal="center"/>
    </xf>
    <xf numFmtId="3" fontId="10" fillId="0" borderId="88" xfId="0" applyNumberFormat="1" applyFont="1" applyBorder="1" applyAlignment="1">
      <alignment horizontal="center"/>
    </xf>
    <xf numFmtId="3" fontId="10" fillId="0" borderId="78" xfId="0" applyNumberFormat="1" applyFont="1" applyBorder="1" applyAlignment="1">
      <alignment horizontal="center"/>
    </xf>
    <xf numFmtId="3" fontId="10" fillId="0" borderId="37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03" fillId="3" borderId="120" xfId="0" applyFont="1" applyFill="1" applyBorder="1" applyAlignment="1">
      <alignment horizontal="center" vertical="center" wrapText="1"/>
    </xf>
    <xf numFmtId="0" fontId="103" fillId="3" borderId="97" xfId="0" applyFont="1" applyFill="1" applyBorder="1" applyAlignment="1">
      <alignment horizontal="center" vertical="center" wrapText="1"/>
    </xf>
    <xf numFmtId="0" fontId="30" fillId="3" borderId="7" xfId="0" applyFont="1" applyFill="1" applyBorder="1"/>
    <xf numFmtId="0" fontId="30" fillId="3" borderId="8" xfId="0" applyFont="1" applyFill="1" applyBorder="1"/>
    <xf numFmtId="0" fontId="30" fillId="3" borderId="15" xfId="0" applyFont="1" applyFill="1" applyBorder="1"/>
    <xf numFmtId="0" fontId="30" fillId="3" borderId="118" xfId="0" applyFont="1" applyFill="1" applyBorder="1"/>
    <xf numFmtId="0" fontId="30" fillId="3" borderId="5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10" fillId="3" borderId="9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/>
    <xf numFmtId="0" fontId="98" fillId="3" borderId="2" xfId="0" applyFont="1" applyFill="1" applyBorder="1" applyAlignment="1">
      <alignment horizontal="justify" vertical="center" wrapText="1"/>
    </xf>
    <xf numFmtId="0" fontId="30" fillId="3" borderId="8" xfId="0" applyFont="1" applyFill="1" applyBorder="1" applyAlignment="1">
      <alignment vertical="center" wrapText="1"/>
    </xf>
    <xf numFmtId="0" fontId="30" fillId="3" borderId="5" xfId="0" applyFont="1" applyFill="1" applyBorder="1" applyAlignment="1">
      <alignment vertical="center" wrapText="1"/>
    </xf>
    <xf numFmtId="0" fontId="28" fillId="3" borderId="11" xfId="16" applyFont="1" applyFill="1" applyBorder="1"/>
    <xf numFmtId="0" fontId="28" fillId="3" borderId="10" xfId="16" applyFont="1" applyFill="1" applyBorder="1" applyAlignment="1">
      <alignment horizontal="center"/>
    </xf>
    <xf numFmtId="0" fontId="28" fillId="3" borderId="9" xfId="16" applyFont="1" applyFill="1" applyBorder="1"/>
    <xf numFmtId="0" fontId="28" fillId="3" borderId="1" xfId="16" applyFont="1" applyFill="1" applyBorder="1"/>
    <xf numFmtId="3" fontId="30" fillId="3" borderId="1" xfId="0" applyNumberFormat="1" applyFont="1" applyFill="1" applyBorder="1" applyAlignment="1">
      <alignment horizontal="right" inden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95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119" xfId="0" applyFont="1" applyFill="1" applyBorder="1"/>
    <xf numFmtId="0" fontId="54" fillId="0" borderId="0" xfId="0" applyFont="1" applyAlignment="1">
      <alignment horizontal="center" vertical="center"/>
    </xf>
    <xf numFmtId="0" fontId="58" fillId="0" borderId="0" xfId="0" applyFont="1" applyAlignment="1">
      <alignment horizontal="center"/>
    </xf>
    <xf numFmtId="0" fontId="94" fillId="0" borderId="2" xfId="0" applyFont="1" applyFill="1" applyBorder="1" applyAlignment="1">
      <alignment horizontal="center" vertical="center" wrapText="1"/>
    </xf>
    <xf numFmtId="0" fontId="94" fillId="0" borderId="3" xfId="0" applyFont="1" applyFill="1" applyBorder="1" applyAlignment="1">
      <alignment horizontal="center" vertical="center" wrapText="1"/>
    </xf>
    <xf numFmtId="0" fontId="94" fillId="0" borderId="4" xfId="0" applyFont="1" applyFill="1" applyBorder="1" applyAlignment="1">
      <alignment horizontal="center" vertical="center" wrapText="1"/>
    </xf>
    <xf numFmtId="3" fontId="94" fillId="0" borderId="7" xfId="0" applyNumberFormat="1" applyFont="1" applyFill="1" applyBorder="1" applyAlignment="1">
      <alignment horizontal="center" vertical="top" wrapText="1"/>
    </xf>
    <xf numFmtId="0" fontId="94" fillId="0" borderId="8" xfId="0" applyFont="1" applyBorder="1" applyAlignment="1">
      <alignment vertical="top"/>
    </xf>
    <xf numFmtId="0" fontId="94" fillId="0" borderId="5" xfId="0" applyFont="1" applyBorder="1" applyAlignment="1">
      <alignment vertical="top"/>
    </xf>
    <xf numFmtId="3" fontId="94" fillId="0" borderId="14" xfId="0" applyNumberFormat="1" applyFont="1" applyFill="1" applyBorder="1" applyAlignment="1">
      <alignment horizontal="center" vertical="top" wrapText="1"/>
    </xf>
    <xf numFmtId="0" fontId="94" fillId="0" borderId="0" xfId="0" applyFont="1" applyBorder="1" applyAlignment="1">
      <alignment vertical="top"/>
    </xf>
    <xf numFmtId="0" fontId="94" fillId="0" borderId="6" xfId="0" applyFont="1" applyBorder="1" applyAlignment="1">
      <alignment vertical="top"/>
    </xf>
    <xf numFmtId="0" fontId="95" fillId="0" borderId="0" xfId="0" applyFont="1" applyAlignment="1">
      <alignment horizontal="center" vertical="center"/>
    </xf>
    <xf numFmtId="0" fontId="54" fillId="33" borderId="2" xfId="0" applyFont="1" applyFill="1" applyBorder="1" applyAlignment="1">
      <alignment horizontal="center" vertical="center"/>
    </xf>
    <xf numFmtId="0" fontId="54" fillId="33" borderId="3" xfId="0" applyFont="1" applyFill="1" applyBorder="1" applyAlignment="1">
      <alignment horizontal="center" vertical="center"/>
    </xf>
    <xf numFmtId="0" fontId="54" fillId="33" borderId="4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2" fontId="28" fillId="3" borderId="7" xfId="0" applyNumberFormat="1" applyFont="1" applyFill="1" applyBorder="1" applyAlignment="1">
      <alignment horizontal="center" vertical="center" wrapText="1"/>
    </xf>
    <xf numFmtId="2" fontId="28" fillId="3" borderId="8" xfId="0" applyNumberFormat="1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18" xfId="0" applyFont="1" applyFill="1" applyBorder="1" applyAlignment="1">
      <alignment horizontal="center" vertical="center" wrapText="1"/>
    </xf>
    <xf numFmtId="0" fontId="36" fillId="33" borderId="2" xfId="0" applyFont="1" applyFill="1" applyBorder="1" applyAlignment="1">
      <alignment horizontal="center" vertical="center"/>
    </xf>
    <xf numFmtId="0" fontId="36" fillId="33" borderId="3" xfId="0" applyFont="1" applyFill="1" applyBorder="1" applyAlignment="1">
      <alignment horizontal="center" vertical="center"/>
    </xf>
    <xf numFmtId="0" fontId="36" fillId="33" borderId="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36" fillId="33" borderId="72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30" fillId="3" borderId="118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103" fillId="3" borderId="11" xfId="0" applyFont="1" applyFill="1" applyBorder="1" applyAlignment="1">
      <alignment horizontal="center" vertical="center"/>
    </xf>
    <xf numFmtId="0" fontId="103" fillId="3" borderId="18" xfId="0" applyFont="1" applyFill="1" applyBorder="1" applyAlignment="1">
      <alignment horizontal="center" vertical="center"/>
    </xf>
    <xf numFmtId="0" fontId="63" fillId="33" borderId="11" xfId="0" applyFont="1" applyFill="1" applyBorder="1" applyAlignment="1">
      <alignment horizontal="center" vertical="center" wrapText="1"/>
    </xf>
    <xf numFmtId="0" fontId="63" fillId="33" borderId="14" xfId="0" applyFont="1" applyFill="1" applyBorder="1" applyAlignment="1">
      <alignment horizontal="center" vertical="center" wrapText="1"/>
    </xf>
    <xf numFmtId="0" fontId="63" fillId="33" borderId="18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/>
    </xf>
    <xf numFmtId="0" fontId="63" fillId="0" borderId="0" xfId="0" applyFont="1" applyAlignment="1">
      <alignment horizontal="center"/>
    </xf>
    <xf numFmtId="0" fontId="97" fillId="33" borderId="70" xfId="0" applyFont="1" applyFill="1" applyBorder="1" applyAlignment="1">
      <alignment horizontal="center" vertical="center" wrapText="1"/>
    </xf>
    <xf numFmtId="0" fontId="97" fillId="33" borderId="86" xfId="0" applyFont="1" applyFill="1" applyBorder="1" applyAlignment="1">
      <alignment horizontal="center" vertical="center" wrapText="1"/>
    </xf>
    <xf numFmtId="0" fontId="97" fillId="33" borderId="2" xfId="0" applyFont="1" applyFill="1" applyBorder="1" applyAlignment="1">
      <alignment horizontal="center" vertical="center"/>
    </xf>
    <xf numFmtId="0" fontId="97" fillId="33" borderId="14" xfId="0" applyFont="1" applyFill="1" applyBorder="1" applyAlignment="1">
      <alignment horizontal="center" vertical="center"/>
    </xf>
    <xf numFmtId="0" fontId="97" fillId="33" borderId="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97" fillId="33" borderId="2" xfId="0" applyFont="1" applyFill="1" applyBorder="1" applyAlignment="1">
      <alignment horizontal="center" vertical="center" wrapText="1"/>
    </xf>
    <xf numFmtId="0" fontId="97" fillId="33" borderId="3" xfId="0" applyFont="1" applyFill="1" applyBorder="1" applyAlignment="1">
      <alignment horizontal="center" vertical="center" wrapText="1"/>
    </xf>
    <xf numFmtId="0" fontId="97" fillId="33" borderId="4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justify" vertical="center" wrapText="1"/>
    </xf>
    <xf numFmtId="0" fontId="30" fillId="3" borderId="15" xfId="0" applyFont="1" applyFill="1" applyBorder="1" applyAlignment="1">
      <alignment horizontal="justify" vertical="center" wrapText="1"/>
    </xf>
    <xf numFmtId="0" fontId="31" fillId="3" borderId="118" xfId="0" applyFont="1" applyFill="1" applyBorder="1" applyAlignment="1">
      <alignment horizontal="left" vertical="center" wrapText="1"/>
    </xf>
    <xf numFmtId="0" fontId="31" fillId="3" borderId="15" xfId="0" applyFont="1" applyFill="1" applyBorder="1" applyAlignment="1">
      <alignment horizontal="left" vertical="center" wrapText="1"/>
    </xf>
    <xf numFmtId="0" fontId="10" fillId="21" borderId="47" xfId="0" applyFont="1" applyFill="1" applyBorder="1" applyAlignment="1">
      <alignment horizontal="center" vertical="center"/>
    </xf>
    <xf numFmtId="0" fontId="10" fillId="21" borderId="92" xfId="0" applyFont="1" applyFill="1" applyBorder="1" applyAlignment="1">
      <alignment horizontal="center" vertical="center"/>
    </xf>
    <xf numFmtId="0" fontId="10" fillId="22" borderId="92" xfId="0" applyFont="1" applyFill="1" applyBorder="1" applyAlignment="1">
      <alignment horizontal="center" vertical="center" wrapText="1"/>
    </xf>
    <xf numFmtId="0" fontId="30" fillId="0" borderId="92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10" fillId="21" borderId="40" xfId="0" applyFont="1" applyFill="1" applyBorder="1" applyAlignment="1">
      <alignment horizontal="center" vertical="center"/>
    </xf>
    <xf numFmtId="0" fontId="10" fillId="21" borderId="89" xfId="0" applyFont="1" applyFill="1" applyBorder="1" applyAlignment="1">
      <alignment horizontal="center" vertical="center"/>
    </xf>
    <xf numFmtId="0" fontId="10" fillId="22" borderId="89" xfId="0" applyFont="1" applyFill="1" applyBorder="1" applyAlignment="1">
      <alignment horizontal="center" vertical="center" wrapText="1"/>
    </xf>
    <xf numFmtId="0" fontId="30" fillId="0" borderId="89" xfId="0" applyFont="1" applyBorder="1" applyAlignment="1">
      <alignment horizontal="center" vertical="center"/>
    </xf>
    <xf numFmtId="0" fontId="30" fillId="0" borderId="90" xfId="0" applyFont="1" applyBorder="1" applyAlignment="1">
      <alignment horizontal="center" vertical="center"/>
    </xf>
    <xf numFmtId="0" fontId="30" fillId="21" borderId="2" xfId="0" applyFont="1" applyFill="1" applyBorder="1" applyAlignment="1">
      <alignment horizontal="center" vertical="center"/>
    </xf>
    <xf numFmtId="0" fontId="30" fillId="21" borderId="3" xfId="0" applyFont="1" applyFill="1" applyBorder="1" applyAlignment="1">
      <alignment horizontal="center" vertical="center"/>
    </xf>
    <xf numFmtId="0" fontId="30" fillId="21" borderId="4" xfId="0" applyFont="1" applyFill="1" applyBorder="1" applyAlignment="1">
      <alignment horizontal="center" vertical="center"/>
    </xf>
    <xf numFmtId="0" fontId="10" fillId="21" borderId="44" xfId="0" applyFont="1" applyFill="1" applyBorder="1" applyAlignment="1">
      <alignment horizontal="center" vertical="center"/>
    </xf>
    <xf numFmtId="0" fontId="10" fillId="21" borderId="98" xfId="0" applyFont="1" applyFill="1" applyBorder="1" applyAlignment="1">
      <alignment horizontal="center" vertical="center"/>
    </xf>
    <xf numFmtId="0" fontId="10" fillId="22" borderId="98" xfId="0" applyFont="1" applyFill="1" applyBorder="1" applyAlignment="1">
      <alignment horizontal="center" vertical="center" wrapText="1"/>
    </xf>
    <xf numFmtId="0" fontId="30" fillId="0" borderId="98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10" fillId="19" borderId="47" xfId="0" applyFont="1" applyFill="1" applyBorder="1" applyAlignment="1">
      <alignment horizontal="center" vertical="center" wrapText="1"/>
    </xf>
    <xf numFmtId="0" fontId="10" fillId="19" borderId="92" xfId="0" applyFont="1" applyFill="1" applyBorder="1" applyAlignment="1">
      <alignment horizontal="center" vertical="center" wrapText="1"/>
    </xf>
    <xf numFmtId="0" fontId="10" fillId="20" borderId="92" xfId="0" applyFont="1" applyFill="1" applyBorder="1" applyAlignment="1">
      <alignment horizontal="center" vertical="center" wrapText="1"/>
    </xf>
    <xf numFmtId="0" fontId="10" fillId="19" borderId="40" xfId="0" applyFont="1" applyFill="1" applyBorder="1" applyAlignment="1">
      <alignment horizontal="center" vertical="center" wrapText="1"/>
    </xf>
    <xf numFmtId="0" fontId="10" fillId="19" borderId="89" xfId="0" applyFont="1" applyFill="1" applyBorder="1" applyAlignment="1">
      <alignment horizontal="center" vertical="center" wrapText="1"/>
    </xf>
    <xf numFmtId="0" fontId="10" fillId="20" borderId="89" xfId="0" applyFont="1" applyFill="1" applyBorder="1" applyAlignment="1">
      <alignment horizontal="center" vertical="center" wrapText="1"/>
    </xf>
    <xf numFmtId="0" fontId="10" fillId="18" borderId="95" xfId="0" applyFont="1" applyFill="1" applyBorder="1" applyAlignment="1">
      <alignment horizontal="center" vertical="center"/>
    </xf>
    <xf numFmtId="0" fontId="10" fillId="18" borderId="96" xfId="0" applyFont="1" applyFill="1" applyBorder="1" applyAlignment="1">
      <alignment horizontal="center" vertical="center"/>
    </xf>
    <xf numFmtId="0" fontId="30" fillId="0" borderId="96" xfId="0" applyFont="1" applyBorder="1" applyAlignment="1">
      <alignment horizontal="center" vertical="center"/>
    </xf>
    <xf numFmtId="0" fontId="30" fillId="0" borderId="97" xfId="0" applyFont="1" applyBorder="1" applyAlignment="1">
      <alignment horizontal="center" vertical="center"/>
    </xf>
    <xf numFmtId="0" fontId="10" fillId="18" borderId="44" xfId="0" applyFont="1" applyFill="1" applyBorder="1" applyAlignment="1">
      <alignment horizontal="center" vertical="center" wrapText="1"/>
    </xf>
    <xf numFmtId="0" fontId="10" fillId="18" borderId="98" xfId="0" applyFont="1" applyFill="1" applyBorder="1" applyAlignment="1">
      <alignment horizontal="center" vertical="center" wrapText="1"/>
    </xf>
    <xf numFmtId="0" fontId="10" fillId="18" borderId="40" xfId="0" applyFont="1" applyFill="1" applyBorder="1" applyAlignment="1">
      <alignment horizontal="center" vertical="center" wrapText="1"/>
    </xf>
    <xf numFmtId="0" fontId="10" fillId="18" borderId="89" xfId="0" applyFont="1" applyFill="1" applyBorder="1" applyAlignment="1">
      <alignment horizontal="center" vertical="center" wrapText="1"/>
    </xf>
    <xf numFmtId="0" fontId="30" fillId="19" borderId="95" xfId="0" applyFont="1" applyFill="1" applyBorder="1" applyAlignment="1">
      <alignment horizontal="center" vertical="center"/>
    </xf>
    <xf numFmtId="0" fontId="30" fillId="19" borderId="96" xfId="0" applyFont="1" applyFill="1" applyBorder="1" applyAlignment="1">
      <alignment horizontal="center" vertical="center"/>
    </xf>
    <xf numFmtId="0" fontId="30" fillId="19" borderId="97" xfId="0" applyFont="1" applyFill="1" applyBorder="1" applyAlignment="1">
      <alignment horizontal="center" vertical="center"/>
    </xf>
    <xf numFmtId="0" fontId="10" fillId="19" borderId="99" xfId="0" applyFont="1" applyFill="1" applyBorder="1" applyAlignment="1">
      <alignment horizontal="center" vertical="center" wrapText="1"/>
    </xf>
    <xf numFmtId="0" fontId="10" fillId="19" borderId="87" xfId="0" applyFont="1" applyFill="1" applyBorder="1" applyAlignment="1">
      <alignment horizontal="center" vertical="center" wrapText="1"/>
    </xf>
    <xf numFmtId="0" fontId="10" fillId="20" borderId="87" xfId="0" applyFont="1" applyFill="1" applyBorder="1" applyAlignment="1">
      <alignment horizontal="center" vertical="center" wrapText="1"/>
    </xf>
    <xf numFmtId="0" fontId="30" fillId="0" borderId="87" xfId="0" applyFont="1" applyBorder="1" applyAlignment="1">
      <alignment horizontal="center" vertical="center"/>
    </xf>
    <xf numFmtId="0" fontId="30" fillId="0" borderId="88" xfId="0" applyFont="1" applyBorder="1" applyAlignment="1">
      <alignment horizontal="center" vertical="center"/>
    </xf>
    <xf numFmtId="0" fontId="30" fillId="17" borderId="2" xfId="0" applyFont="1" applyFill="1" applyBorder="1" applyAlignment="1">
      <alignment horizontal="center" vertical="center"/>
    </xf>
    <xf numFmtId="0" fontId="30" fillId="17" borderId="3" xfId="0" applyFont="1" applyFill="1" applyBorder="1" applyAlignment="1">
      <alignment horizontal="center" vertical="center"/>
    </xf>
    <xf numFmtId="0" fontId="30" fillId="17" borderId="4" xfId="0" applyFont="1" applyFill="1" applyBorder="1" applyAlignment="1">
      <alignment horizontal="center" vertical="center"/>
    </xf>
    <xf numFmtId="0" fontId="10" fillId="18" borderId="11" xfId="0" applyFont="1" applyFill="1" applyBorder="1" applyAlignment="1">
      <alignment horizontal="center" vertical="center" wrapText="1"/>
    </xf>
    <xf numFmtId="0" fontId="10" fillId="18" borderId="14" xfId="0" applyFont="1" applyFill="1" applyBorder="1" applyAlignment="1">
      <alignment horizontal="center" vertical="center" wrapText="1"/>
    </xf>
    <xf numFmtId="0" fontId="10" fillId="18" borderId="85" xfId="0" applyFont="1" applyFill="1" applyBorder="1" applyAlignment="1">
      <alignment horizontal="center" vertical="center" wrapText="1"/>
    </xf>
    <xf numFmtId="0" fontId="10" fillId="18" borderId="16" xfId="0" applyFont="1" applyFill="1" applyBorder="1" applyAlignment="1">
      <alignment horizontal="center" vertical="center" wrapText="1"/>
    </xf>
    <xf numFmtId="0" fontId="10" fillId="18" borderId="17" xfId="0" applyFont="1" applyFill="1" applyBorder="1" applyAlignment="1">
      <alignment horizontal="center" vertical="center" wrapText="1"/>
    </xf>
    <xf numFmtId="0" fontId="10" fillId="18" borderId="91" xfId="0" applyFont="1" applyFill="1" applyBorder="1" applyAlignment="1">
      <alignment horizontal="center" vertical="center" wrapText="1"/>
    </xf>
    <xf numFmtId="0" fontId="30" fillId="0" borderId="86" xfId="0" applyFont="1" applyBorder="1" applyAlignment="1">
      <alignment horizontal="center" vertical="center"/>
    </xf>
    <xf numFmtId="0" fontId="10" fillId="18" borderId="87" xfId="0" applyFont="1" applyFill="1" applyBorder="1" applyAlignment="1">
      <alignment horizontal="center"/>
    </xf>
    <xf numFmtId="0" fontId="10" fillId="18" borderId="92" xfId="0" applyFont="1" applyFill="1" applyBorder="1" applyAlignment="1">
      <alignment horizontal="center"/>
    </xf>
    <xf numFmtId="0" fontId="10" fillId="18" borderId="93" xfId="0" applyFont="1" applyFill="1" applyBorder="1" applyAlignment="1">
      <alignment horizontal="center" vertical="center" wrapText="1"/>
    </xf>
    <xf numFmtId="0" fontId="10" fillId="18" borderId="77" xfId="0" applyFont="1" applyFill="1" applyBorder="1" applyAlignment="1">
      <alignment horizontal="center" vertical="center" wrapText="1"/>
    </xf>
    <xf numFmtId="0" fontId="10" fillId="18" borderId="78" xfId="0" applyFont="1" applyFill="1" applyBorder="1" applyAlignment="1">
      <alignment horizontal="center" vertical="center" wrapText="1"/>
    </xf>
    <xf numFmtId="0" fontId="10" fillId="18" borderId="10" xfId="0" applyFont="1" applyFill="1" applyBorder="1" applyAlignment="1">
      <alignment horizontal="center" vertical="center" wrapText="1"/>
    </xf>
    <xf numFmtId="0" fontId="10" fillId="18" borderId="0" xfId="0" applyFont="1" applyFill="1" applyBorder="1" applyAlignment="1">
      <alignment horizontal="center" vertical="center" wrapText="1"/>
    </xf>
    <xf numFmtId="0" fontId="10" fillId="18" borderId="23" xfId="0" applyFont="1" applyFill="1" applyBorder="1" applyAlignment="1">
      <alignment horizontal="center" vertical="center" wrapText="1"/>
    </xf>
    <xf numFmtId="0" fontId="10" fillId="18" borderId="9" xfId="0" applyFont="1" applyFill="1" applyBorder="1" applyAlignment="1">
      <alignment horizontal="center" vertical="center" wrapText="1"/>
    </xf>
    <xf numFmtId="0" fontId="10" fillId="18" borderId="6" xfId="0" applyFont="1" applyFill="1" applyBorder="1" applyAlignment="1">
      <alignment horizontal="center" vertical="center" wrapText="1"/>
    </xf>
    <xf numFmtId="0" fontId="10" fillId="18" borderId="60" xfId="0" applyFont="1" applyFill="1" applyBorder="1" applyAlignment="1">
      <alignment horizontal="center" vertical="center" wrapText="1"/>
    </xf>
    <xf numFmtId="0" fontId="30" fillId="0" borderId="94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10" fillId="18" borderId="92" xfId="0" applyFont="1" applyFill="1" applyBorder="1" applyAlignment="1">
      <alignment horizontal="center" wrapText="1"/>
    </xf>
    <xf numFmtId="0" fontId="10" fillId="18" borderId="94" xfId="0" applyFont="1" applyFill="1" applyBorder="1" applyAlignment="1">
      <alignment horizontal="center" wrapText="1"/>
    </xf>
    <xf numFmtId="0" fontId="30" fillId="15" borderId="2" xfId="0" applyFont="1" applyFill="1" applyBorder="1" applyAlignment="1">
      <alignment horizontal="center" vertical="center"/>
    </xf>
    <xf numFmtId="0" fontId="30" fillId="15" borderId="3" xfId="0" applyFont="1" applyFill="1" applyBorder="1" applyAlignment="1">
      <alignment horizontal="center" vertical="center"/>
    </xf>
    <xf numFmtId="0" fontId="30" fillId="15" borderId="4" xfId="0" applyFont="1" applyFill="1" applyBorder="1" applyAlignment="1">
      <alignment horizontal="center" vertical="center"/>
    </xf>
    <xf numFmtId="0" fontId="10" fillId="16" borderId="11" xfId="0" applyFont="1" applyFill="1" applyBorder="1" applyAlignment="1">
      <alignment horizontal="center" vertical="center"/>
    </xf>
    <xf numFmtId="0" fontId="10" fillId="16" borderId="14" xfId="0" applyFont="1" applyFill="1" applyBorder="1" applyAlignment="1">
      <alignment horizontal="center" vertical="center"/>
    </xf>
    <xf numFmtId="0" fontId="10" fillId="16" borderId="85" xfId="0" applyFont="1" applyFill="1" applyBorder="1" applyAlignment="1">
      <alignment horizontal="center" vertical="center"/>
    </xf>
    <xf numFmtId="0" fontId="10" fillId="16" borderId="9" xfId="0" applyFont="1" applyFill="1" applyBorder="1" applyAlignment="1">
      <alignment horizontal="center" vertical="center"/>
    </xf>
    <xf numFmtId="0" fontId="10" fillId="16" borderId="6" xfId="0" applyFont="1" applyFill="1" applyBorder="1" applyAlignment="1">
      <alignment horizontal="center" vertical="center"/>
    </xf>
    <xf numFmtId="0" fontId="10" fillId="16" borderId="60" xfId="0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10" fillId="16" borderId="87" xfId="0" applyFont="1" applyFill="1" applyBorder="1" applyAlignment="1">
      <alignment horizontal="center"/>
    </xf>
    <xf numFmtId="0" fontId="10" fillId="16" borderId="89" xfId="0" applyFont="1" applyFill="1" applyBorder="1" applyAlignment="1">
      <alignment horizontal="center"/>
    </xf>
    <xf numFmtId="0" fontId="29" fillId="0" borderId="0" xfId="12" applyFont="1" applyFill="1" applyBorder="1" applyAlignment="1">
      <alignment horizontal="center"/>
    </xf>
    <xf numFmtId="0" fontId="59" fillId="3" borderId="53" xfId="2" applyFont="1" applyFill="1" applyBorder="1" applyAlignment="1">
      <alignment horizontal="center" vertical="center" wrapText="1"/>
    </xf>
    <xf numFmtId="0" fontId="59" fillId="3" borderId="54" xfId="2" applyFont="1" applyFill="1" applyBorder="1" applyAlignment="1">
      <alignment horizontal="center" vertical="center" wrapText="1"/>
    </xf>
    <xf numFmtId="0" fontId="59" fillId="3" borderId="50" xfId="2" applyFont="1" applyFill="1" applyBorder="1" applyAlignment="1">
      <alignment horizontal="center" vertical="center" wrapText="1"/>
    </xf>
    <xf numFmtId="0" fontId="59" fillId="3" borderId="37" xfId="12" applyFont="1" applyFill="1" applyBorder="1" applyAlignment="1">
      <alignment horizontal="center" vertical="center" wrapText="1"/>
    </xf>
    <xf numFmtId="0" fontId="59" fillId="3" borderId="38" xfId="12" applyFont="1" applyFill="1" applyBorder="1" applyAlignment="1">
      <alignment horizontal="center" vertical="center" wrapText="1"/>
    </xf>
    <xf numFmtId="0" fontId="59" fillId="3" borderId="61" xfId="12" applyFont="1" applyFill="1" applyBorder="1" applyAlignment="1">
      <alignment horizontal="center" vertical="center" wrapText="1"/>
    </xf>
    <xf numFmtId="0" fontId="69" fillId="0" borderId="0" xfId="2" applyFont="1" applyAlignment="1">
      <alignment horizontal="left" wrapText="1"/>
    </xf>
    <xf numFmtId="0" fontId="28" fillId="0" borderId="0" xfId="12" applyFont="1" applyFill="1" applyBorder="1" applyAlignment="1">
      <alignment horizontal="center" vertical="center" wrapText="1"/>
    </xf>
    <xf numFmtId="0" fontId="67" fillId="3" borderId="33" xfId="12" applyFont="1" applyFill="1" applyBorder="1" applyAlignment="1">
      <alignment horizontal="center" vertical="center" wrapText="1"/>
    </xf>
    <xf numFmtId="0" fontId="67" fillId="3" borderId="34" xfId="12" applyFont="1" applyFill="1" applyBorder="1" applyAlignment="1">
      <alignment horizontal="center" vertical="center" wrapText="1"/>
    </xf>
    <xf numFmtId="0" fontId="66" fillId="3" borderId="11" xfId="12" applyFont="1" applyFill="1" applyBorder="1" applyAlignment="1">
      <alignment horizontal="center" vertical="center" wrapText="1"/>
    </xf>
    <xf numFmtId="0" fontId="66" fillId="3" borderId="18" xfId="12" applyFont="1" applyFill="1" applyBorder="1" applyAlignment="1">
      <alignment horizontal="center" vertical="center" wrapText="1"/>
    </xf>
    <xf numFmtId="0" fontId="66" fillId="3" borderId="65" xfId="12" applyFont="1" applyFill="1" applyBorder="1" applyAlignment="1">
      <alignment horizontal="center" vertical="center" wrapText="1"/>
    </xf>
    <xf numFmtId="0" fontId="66" fillId="3" borderId="48" xfId="12" applyFont="1" applyFill="1" applyBorder="1" applyAlignment="1">
      <alignment horizontal="center" vertical="center" wrapText="1"/>
    </xf>
    <xf numFmtId="0" fontId="66" fillId="3" borderId="14" xfId="12" applyFont="1" applyFill="1" applyBorder="1" applyAlignment="1">
      <alignment horizontal="center" vertical="center" wrapText="1"/>
    </xf>
    <xf numFmtId="0" fontId="66" fillId="3" borderId="28" xfId="12" applyFont="1" applyFill="1" applyBorder="1" applyAlignment="1">
      <alignment horizontal="center" vertical="center" wrapText="1"/>
    </xf>
    <xf numFmtId="0" fontId="67" fillId="3" borderId="16" xfId="12" applyFont="1" applyFill="1" applyBorder="1" applyAlignment="1">
      <alignment horizontal="center" vertical="center" wrapText="1"/>
    </xf>
    <xf numFmtId="0" fontId="67" fillId="3" borderId="32" xfId="12" applyFont="1" applyFill="1" applyBorder="1" applyAlignment="1">
      <alignment horizontal="center" vertical="center" wrapText="1"/>
    </xf>
    <xf numFmtId="0" fontId="65" fillId="3" borderId="7" xfId="12" applyFont="1" applyFill="1" applyBorder="1" applyAlignment="1">
      <alignment horizontal="center" vertical="center" wrapText="1"/>
    </xf>
    <xf numFmtId="0" fontId="65" fillId="3" borderId="8" xfId="12" applyFont="1" applyFill="1" applyBorder="1" applyAlignment="1">
      <alignment horizontal="center" vertical="center" wrapText="1"/>
    </xf>
    <xf numFmtId="0" fontId="65" fillId="3" borderId="5" xfId="12" applyFont="1" applyFill="1" applyBorder="1" applyAlignment="1">
      <alignment horizontal="center" vertical="center" wrapText="1"/>
    </xf>
    <xf numFmtId="0" fontId="67" fillId="3" borderId="16" xfId="2" applyFont="1" applyFill="1" applyBorder="1" applyAlignment="1">
      <alignment horizontal="center" vertical="center" wrapText="1"/>
    </xf>
    <xf numFmtId="0" fontId="67" fillId="3" borderId="17" xfId="2" applyFont="1" applyFill="1" applyBorder="1" applyAlignment="1">
      <alignment horizontal="center" vertical="center" wrapText="1"/>
    </xf>
    <xf numFmtId="0" fontId="67" fillId="3" borderId="32" xfId="2" applyFont="1" applyFill="1" applyBorder="1" applyAlignment="1">
      <alignment horizontal="center" vertical="center" wrapText="1"/>
    </xf>
    <xf numFmtId="0" fontId="67" fillId="3" borderId="33" xfId="2" applyFont="1" applyFill="1" applyBorder="1" applyAlignment="1">
      <alignment horizontal="center" vertical="center" wrapText="1"/>
    </xf>
    <xf numFmtId="0" fontId="67" fillId="3" borderId="34" xfId="2" applyFont="1" applyFill="1" applyBorder="1" applyAlignment="1">
      <alignment horizontal="center" vertical="center" wrapText="1"/>
    </xf>
    <xf numFmtId="0" fontId="60" fillId="0" borderId="0" xfId="2" applyFont="1" applyBorder="1" applyAlignment="1">
      <alignment horizontal="center" vertical="center"/>
    </xf>
    <xf numFmtId="0" fontId="60" fillId="0" borderId="6" xfId="2" applyFont="1" applyBorder="1" applyAlignment="1">
      <alignment horizontal="center" vertical="center"/>
    </xf>
    <xf numFmtId="0" fontId="65" fillId="3" borderId="7" xfId="2" applyFont="1" applyFill="1" applyBorder="1" applyAlignment="1">
      <alignment horizontal="center" vertical="center"/>
    </xf>
    <xf numFmtId="0" fontId="65" fillId="3" borderId="8" xfId="2" applyFont="1" applyFill="1" applyBorder="1" applyAlignment="1">
      <alignment horizontal="center" vertical="center"/>
    </xf>
    <xf numFmtId="0" fontId="65" fillId="3" borderId="5" xfId="2" applyFont="1" applyFill="1" applyBorder="1" applyAlignment="1">
      <alignment horizontal="center" vertical="center"/>
    </xf>
    <xf numFmtId="0" fontId="66" fillId="3" borderId="62" xfId="2" applyFont="1" applyFill="1" applyBorder="1" applyAlignment="1">
      <alignment horizontal="center" vertical="center" wrapText="1"/>
    </xf>
    <xf numFmtId="0" fontId="66" fillId="3" borderId="63" xfId="2" applyFont="1" applyFill="1" applyBorder="1" applyAlignment="1">
      <alignment horizontal="center" vertical="center" wrapText="1"/>
    </xf>
    <xf numFmtId="0" fontId="66" fillId="3" borderId="64" xfId="2" applyFont="1" applyFill="1" applyBorder="1" applyAlignment="1">
      <alignment horizontal="center" vertical="center" wrapText="1"/>
    </xf>
    <xf numFmtId="0" fontId="49" fillId="0" borderId="39" xfId="2" applyFont="1" applyBorder="1" applyAlignment="1">
      <alignment horizontal="center" vertical="center"/>
    </xf>
    <xf numFmtId="0" fontId="49" fillId="0" borderId="41" xfId="2" applyFont="1" applyBorder="1" applyAlignment="1">
      <alignment horizontal="center" vertical="center"/>
    </xf>
    <xf numFmtId="0" fontId="49" fillId="0" borderId="22" xfId="2" applyFont="1" applyBorder="1" applyAlignment="1">
      <alignment horizontal="center" vertical="center"/>
    </xf>
    <xf numFmtId="0" fontId="49" fillId="0" borderId="21" xfId="2" applyFont="1" applyBorder="1" applyAlignment="1">
      <alignment horizontal="center" vertical="center"/>
    </xf>
    <xf numFmtId="0" fontId="47" fillId="0" borderId="11" xfId="2" applyFont="1" applyBorder="1" applyAlignment="1">
      <alignment horizontal="center" vertical="center" textRotation="90"/>
    </xf>
    <xf numFmtId="0" fontId="47" fillId="0" borderId="10" xfId="2" applyFont="1" applyBorder="1" applyAlignment="1">
      <alignment horizontal="center" vertical="center" textRotation="90"/>
    </xf>
    <xf numFmtId="0" fontId="47" fillId="0" borderId="65" xfId="2" applyFont="1" applyBorder="1" applyAlignment="1">
      <alignment horizontal="center" vertical="center" textRotation="90"/>
    </xf>
    <xf numFmtId="0" fontId="39" fillId="3" borderId="11" xfId="2" applyFont="1" applyFill="1" applyBorder="1" applyAlignment="1">
      <alignment horizontal="center" vertical="center" wrapText="1"/>
    </xf>
    <xf numFmtId="0" fontId="39" fillId="3" borderId="18" xfId="2" applyFont="1" applyFill="1" applyBorder="1" applyAlignment="1">
      <alignment horizontal="center" vertical="center" wrapText="1"/>
    </xf>
    <xf numFmtId="0" fontId="39" fillId="3" borderId="16" xfId="2" applyFont="1" applyFill="1" applyBorder="1" applyAlignment="1">
      <alignment horizontal="center" vertical="center" wrapText="1"/>
    </xf>
    <xf numFmtId="0" fontId="39" fillId="3" borderId="32" xfId="2" applyFont="1" applyFill="1" applyBorder="1" applyAlignment="1">
      <alignment horizontal="center" vertical="center" wrapText="1"/>
    </xf>
    <xf numFmtId="3" fontId="39" fillId="3" borderId="11" xfId="2" applyNumberFormat="1" applyFont="1" applyFill="1" applyBorder="1" applyAlignment="1">
      <alignment horizontal="center" vertical="center" wrapText="1"/>
    </xf>
    <xf numFmtId="3" fontId="39" fillId="3" borderId="18" xfId="2" applyNumberFormat="1" applyFont="1" applyFill="1" applyBorder="1" applyAlignment="1">
      <alignment horizontal="center" vertical="center" wrapText="1"/>
    </xf>
    <xf numFmtId="3" fontId="39" fillId="3" borderId="16" xfId="2" applyNumberFormat="1" applyFont="1" applyFill="1" applyBorder="1" applyAlignment="1">
      <alignment horizontal="center" vertical="center" wrapText="1"/>
    </xf>
    <xf numFmtId="3" fontId="39" fillId="3" borderId="32" xfId="2" applyNumberFormat="1" applyFont="1" applyFill="1" applyBorder="1" applyAlignment="1">
      <alignment horizontal="center" vertical="center" wrapText="1"/>
    </xf>
    <xf numFmtId="0" fontId="39" fillId="3" borderId="14" xfId="2" applyFont="1" applyFill="1" applyBorder="1" applyAlignment="1">
      <alignment horizontal="center" vertical="center" wrapText="1"/>
    </xf>
    <xf numFmtId="0" fontId="39" fillId="3" borderId="17" xfId="2" applyFont="1" applyFill="1" applyBorder="1" applyAlignment="1">
      <alignment horizontal="center" vertical="center" wrapText="1"/>
    </xf>
    <xf numFmtId="0" fontId="49" fillId="0" borderId="20" xfId="2" applyFont="1" applyBorder="1" applyAlignment="1">
      <alignment horizontal="center" vertical="center"/>
    </xf>
    <xf numFmtId="0" fontId="38" fillId="0" borderId="0" xfId="2" applyFont="1" applyAlignment="1">
      <alignment horizontal="center" vertical="center" textRotation="180"/>
    </xf>
    <xf numFmtId="0" fontId="51" fillId="0" borderId="0" xfId="2" applyFont="1" applyAlignment="1">
      <alignment horizontal="center" vertical="center"/>
    </xf>
    <xf numFmtId="0" fontId="54" fillId="33" borderId="2" xfId="0" applyFont="1" applyFill="1" applyBorder="1" applyAlignment="1">
      <alignment horizontal="center" vertical="center" wrapText="1"/>
    </xf>
    <xf numFmtId="0" fontId="54" fillId="33" borderId="4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54" fillId="33" borderId="2" xfId="35" applyFont="1" applyFill="1" applyBorder="1" applyAlignment="1">
      <alignment horizontal="center" vertical="center" wrapText="1"/>
    </xf>
    <xf numFmtId="0" fontId="54" fillId="33" borderId="3" xfId="35" applyFont="1" applyFill="1" applyBorder="1" applyAlignment="1">
      <alignment horizontal="center" vertical="center" wrapText="1"/>
    </xf>
    <xf numFmtId="0" fontId="54" fillId="33" borderId="4" xfId="35" applyFont="1" applyFill="1" applyBorder="1" applyAlignment="1">
      <alignment horizontal="center" vertical="center" wrapText="1"/>
    </xf>
    <xf numFmtId="0" fontId="54" fillId="33" borderId="11" xfId="0" applyFont="1" applyFill="1" applyBorder="1" applyAlignment="1">
      <alignment horizontal="center" vertical="center" wrapText="1"/>
    </xf>
    <xf numFmtId="0" fontId="54" fillId="33" borderId="14" xfId="0" applyFont="1" applyFill="1" applyBorder="1" applyAlignment="1">
      <alignment horizontal="center" vertical="center" wrapText="1"/>
    </xf>
    <xf numFmtId="0" fontId="54" fillId="33" borderId="18" xfId="0" applyFont="1" applyFill="1" applyBorder="1" applyAlignment="1">
      <alignment horizontal="center" vertical="center" wrapText="1"/>
    </xf>
    <xf numFmtId="4" fontId="96" fillId="0" borderId="0" xfId="10" applyNumberFormat="1" applyFont="1" applyAlignment="1">
      <alignment horizontal="left" wrapText="1"/>
    </xf>
    <xf numFmtId="0" fontId="36" fillId="33" borderId="2" xfId="10" applyFont="1" applyFill="1" applyBorder="1" applyAlignment="1">
      <alignment horizontal="center" vertical="center" wrapText="1"/>
    </xf>
    <xf numFmtId="0" fontId="36" fillId="33" borderId="3" xfId="10" applyFont="1" applyFill="1" applyBorder="1" applyAlignment="1">
      <alignment horizontal="center" vertical="center" wrapText="1"/>
    </xf>
    <xf numFmtId="0" fontId="36" fillId="33" borderId="4" xfId="10" applyFont="1" applyFill="1" applyBorder="1" applyAlignment="1">
      <alignment horizontal="center" vertical="center" wrapText="1"/>
    </xf>
    <xf numFmtId="0" fontId="36" fillId="33" borderId="2" xfId="10" applyFont="1" applyFill="1" applyBorder="1" applyAlignment="1">
      <alignment horizontal="center" vertical="center"/>
    </xf>
    <xf numFmtId="0" fontId="36" fillId="33" borderId="3" xfId="10" applyFont="1" applyFill="1" applyBorder="1" applyAlignment="1">
      <alignment horizontal="center" vertical="center"/>
    </xf>
    <xf numFmtId="0" fontId="36" fillId="33" borderId="4" xfId="10" applyFont="1" applyFill="1" applyBorder="1" applyAlignment="1">
      <alignment horizontal="center" vertical="center"/>
    </xf>
    <xf numFmtId="0" fontId="36" fillId="33" borderId="2" xfId="11" applyFont="1" applyFill="1" applyBorder="1" applyAlignment="1">
      <alignment horizontal="center" vertical="center"/>
    </xf>
    <xf numFmtId="0" fontId="36" fillId="33" borderId="3" xfId="11" applyFont="1" applyFill="1" applyBorder="1" applyAlignment="1">
      <alignment horizontal="center" vertical="center"/>
    </xf>
    <xf numFmtId="0" fontId="36" fillId="33" borderId="4" xfId="11" applyFont="1" applyFill="1" applyBorder="1" applyAlignment="1">
      <alignment horizontal="center" vertical="center"/>
    </xf>
    <xf numFmtId="0" fontId="28" fillId="3" borderId="7" xfId="11" applyFont="1" applyFill="1" applyBorder="1" applyAlignment="1">
      <alignment horizontal="center" vertical="center" wrapText="1"/>
    </xf>
    <xf numFmtId="0" fontId="28" fillId="3" borderId="8" xfId="11" applyFont="1" applyFill="1" applyBorder="1" applyAlignment="1">
      <alignment horizontal="center" vertical="center" wrapText="1"/>
    </xf>
    <xf numFmtId="0" fontId="28" fillId="3" borderId="5" xfId="11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0" fontId="30" fillId="3" borderId="4" xfId="0" applyFont="1" applyFill="1" applyBorder="1" applyAlignment="1">
      <alignment horizontal="center"/>
    </xf>
    <xf numFmtId="0" fontId="28" fillId="3" borderId="2" xfId="11" applyFont="1" applyFill="1" applyBorder="1" applyAlignment="1">
      <alignment horizontal="center"/>
    </xf>
    <xf numFmtId="0" fontId="28" fillId="3" borderId="3" xfId="11" applyFont="1" applyFill="1" applyBorder="1" applyAlignment="1">
      <alignment horizontal="center"/>
    </xf>
    <xf numFmtId="0" fontId="28" fillId="3" borderId="4" xfId="11" applyFont="1" applyFill="1" applyBorder="1" applyAlignment="1">
      <alignment horizontal="center"/>
    </xf>
    <xf numFmtId="0" fontId="54" fillId="33" borderId="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28" fillId="3" borderId="2" xfId="11" applyFont="1" applyFill="1" applyBorder="1" applyAlignment="1">
      <alignment horizontal="center" vertical="center"/>
    </xf>
    <xf numFmtId="0" fontId="28" fillId="3" borderId="3" xfId="11" applyFont="1" applyFill="1" applyBorder="1" applyAlignment="1">
      <alignment horizontal="center" vertical="center"/>
    </xf>
    <xf numFmtId="0" fontId="28" fillId="3" borderId="4" xfId="11" applyFont="1" applyFill="1" applyBorder="1" applyAlignment="1">
      <alignment horizontal="center" vertical="center"/>
    </xf>
    <xf numFmtId="0" fontId="28" fillId="3" borderId="2" xfId="11" applyFont="1" applyFill="1" applyBorder="1" applyAlignment="1">
      <alignment horizontal="center" vertical="center" wrapText="1"/>
    </xf>
    <xf numFmtId="0" fontId="28" fillId="3" borderId="3" xfId="11" applyFont="1" applyFill="1" applyBorder="1" applyAlignment="1">
      <alignment horizontal="center" vertical="center" wrapText="1"/>
    </xf>
    <xf numFmtId="0" fontId="28" fillId="3" borderId="4" xfId="11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36" fillId="33" borderId="11" xfId="0" applyFont="1" applyFill="1" applyBorder="1" applyAlignment="1">
      <alignment horizontal="center" vertical="center" wrapText="1"/>
    </xf>
    <xf numFmtId="0" fontId="36" fillId="33" borderId="18" xfId="0" applyFont="1" applyFill="1" applyBorder="1" applyAlignment="1">
      <alignment horizontal="center" vertical="center" wrapText="1"/>
    </xf>
    <xf numFmtId="0" fontId="36" fillId="33" borderId="9" xfId="0" applyFont="1" applyFill="1" applyBorder="1" applyAlignment="1">
      <alignment horizontal="center" vertical="center" wrapText="1"/>
    </xf>
    <xf numFmtId="0" fontId="36" fillId="33" borderId="12" xfId="0" applyFont="1" applyFill="1" applyBorder="1" applyAlignment="1">
      <alignment horizontal="center" vertical="center" wrapText="1"/>
    </xf>
    <xf numFmtId="0" fontId="100" fillId="0" borderId="47" xfId="42" applyFont="1" applyFill="1" applyBorder="1" applyAlignment="1">
      <alignment vertical="center" wrapText="1"/>
    </xf>
    <xf numFmtId="0" fontId="52" fillId="0" borderId="92" xfId="42" applyFont="1" applyBorder="1" applyAlignment="1">
      <alignment vertical="center" wrapText="1"/>
    </xf>
    <xf numFmtId="0" fontId="85" fillId="0" borderId="44" xfId="42" applyFont="1" applyFill="1" applyBorder="1" applyAlignment="1">
      <alignment vertical="center" wrapText="1"/>
    </xf>
    <xf numFmtId="0" fontId="80" fillId="0" borderId="98" xfId="42" applyBorder="1" applyAlignment="1">
      <alignment vertical="center" wrapText="1"/>
    </xf>
    <xf numFmtId="0" fontId="85" fillId="0" borderId="40" xfId="42" applyFont="1" applyFill="1" applyBorder="1" applyAlignment="1">
      <alignment vertical="center" wrapText="1"/>
    </xf>
    <xf numFmtId="0" fontId="80" fillId="0" borderId="89" xfId="42" applyBorder="1" applyAlignment="1">
      <alignment vertical="center" wrapText="1"/>
    </xf>
    <xf numFmtId="0" fontId="46" fillId="0" borderId="112" xfId="42" applyFont="1" applyBorder="1" applyAlignment="1">
      <alignment horizontal="center" vertical="center" wrapText="1"/>
    </xf>
    <xf numFmtId="0" fontId="46" fillId="0" borderId="57" xfId="42" applyFont="1" applyBorder="1" applyAlignment="1">
      <alignment horizontal="center" vertical="center" wrapText="1"/>
    </xf>
    <xf numFmtId="0" fontId="81" fillId="29" borderId="0" xfId="42" applyFont="1" applyFill="1" applyBorder="1" applyAlignment="1">
      <alignment horizontal="center" vertical="center"/>
    </xf>
    <xf numFmtId="0" fontId="81" fillId="30" borderId="0" xfId="42" applyFont="1" applyFill="1" applyBorder="1" applyAlignment="1">
      <alignment horizontal="center" vertical="center"/>
    </xf>
    <xf numFmtId="0" fontId="100" fillId="0" borderId="62" xfId="42" applyFont="1" applyFill="1" applyBorder="1" applyAlignment="1">
      <alignment horizontal="center" vertical="center" wrapText="1"/>
    </xf>
    <xf numFmtId="0" fontId="52" fillId="0" borderId="116" xfId="42" applyFont="1" applyBorder="1" applyAlignment="1">
      <alignment horizontal="center" vertical="center" wrapText="1"/>
    </xf>
    <xf numFmtId="0" fontId="100" fillId="0" borderId="99" xfId="42" applyFont="1" applyFill="1" applyBorder="1" applyAlignment="1">
      <alignment vertical="center" wrapText="1"/>
    </xf>
    <xf numFmtId="0" fontId="52" fillId="0" borderId="87" xfId="42" applyFont="1" applyBorder="1" applyAlignment="1">
      <alignment vertical="center" wrapText="1"/>
    </xf>
    <xf numFmtId="0" fontId="84" fillId="0" borderId="0" xfId="42" applyFont="1" applyBorder="1" applyAlignment="1">
      <alignment horizontal="right" vertical="center"/>
    </xf>
    <xf numFmtId="0" fontId="100" fillId="0" borderId="98" xfId="42" applyFont="1" applyBorder="1" applyAlignment="1">
      <alignment horizontal="center" vertical="center" wrapText="1"/>
    </xf>
    <xf numFmtId="0" fontId="52" fillId="0" borderId="98" xfId="42" applyFont="1" applyBorder="1" applyAlignment="1">
      <alignment horizontal="center" vertical="center" wrapText="1"/>
    </xf>
    <xf numFmtId="0" fontId="100" fillId="0" borderId="86" xfId="42" applyFont="1" applyBorder="1" applyAlignment="1">
      <alignment horizontal="center" vertical="center" wrapText="1"/>
    </xf>
    <xf numFmtId="0" fontId="100" fillId="0" borderId="27" xfId="42" applyFont="1" applyBorder="1" applyAlignment="1">
      <alignment horizontal="center" vertical="center" wrapText="1"/>
    </xf>
    <xf numFmtId="0" fontId="46" fillId="0" borderId="86" xfId="42" applyFont="1" applyBorder="1" applyAlignment="1">
      <alignment horizontal="center" vertical="center" wrapText="1"/>
    </xf>
    <xf numFmtId="0" fontId="46" fillId="0" borderId="27" xfId="42" applyFont="1" applyBorder="1" applyAlignment="1">
      <alignment horizontal="center" vertical="center" wrapText="1"/>
    </xf>
    <xf numFmtId="0" fontId="54" fillId="33" borderId="70" xfId="0" applyFont="1" applyFill="1" applyBorder="1" applyAlignment="1">
      <alignment horizontal="center" vertical="center" wrapText="1"/>
    </xf>
    <xf numFmtId="0" fontId="54" fillId="33" borderId="86" xfId="0" applyFont="1" applyFill="1" applyBorder="1" applyAlignment="1">
      <alignment horizontal="center" vertical="center" wrapText="1"/>
    </xf>
    <xf numFmtId="0" fontId="54" fillId="33" borderId="11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</cellXfs>
  <cellStyles count="43">
    <cellStyle name="20 % – Zvýraznění1 2" xfId="17"/>
    <cellStyle name="20 % – Zvýraznění2" xfId="1" builtinId="34"/>
    <cellStyle name="20 % – Zvýraznění2 2" xfId="18"/>
    <cellStyle name="20 % – Zvýraznění3 2" xfId="19"/>
    <cellStyle name="20 % – Zvýraznění4 2" xfId="20"/>
    <cellStyle name="40 % – Zvýraznění3 2" xfId="21"/>
    <cellStyle name="60 % – Zvýraznění3 2" xfId="22"/>
    <cellStyle name="60 % – Zvýraznění4 2" xfId="23"/>
    <cellStyle name="60 % – Zvýraznění6 2" xfId="24"/>
    <cellStyle name="Datum" xfId="3"/>
    <cellStyle name="Finanční0" xfId="4"/>
    <cellStyle name="Měna0" xfId="5"/>
    <cellStyle name="Normální" xfId="0" builtinId="0"/>
    <cellStyle name="Normální 10" xfId="14"/>
    <cellStyle name="Normální 2" xfId="2"/>
    <cellStyle name="Normální 2 2" xfId="11"/>
    <cellStyle name="Normální 2 2 2" xfId="27"/>
    <cellStyle name="Normální 2 2 3" xfId="28"/>
    <cellStyle name="Normální 2 3" xfId="29"/>
    <cellStyle name="Normální 3" xfId="10"/>
    <cellStyle name="Normální 3 2" xfId="13"/>
    <cellStyle name="Normální 3 3" xfId="30"/>
    <cellStyle name="Normální 3 4" xfId="31"/>
    <cellStyle name="Normální 4" xfId="12"/>
    <cellStyle name="Normální 5" xfId="25"/>
    <cellStyle name="Normální 5 2" xfId="35"/>
    <cellStyle name="Normální 5 3" xfId="36"/>
    <cellStyle name="Normální 5 4" xfId="37"/>
    <cellStyle name="Normální 5 5" xfId="38"/>
    <cellStyle name="Normální 5 6" xfId="39"/>
    <cellStyle name="Normální 6" xfId="15"/>
    <cellStyle name="Normální 6 2" xfId="16"/>
    <cellStyle name="Normální 7" xfId="40"/>
    <cellStyle name="Normální 7 2" xfId="41"/>
    <cellStyle name="Normální 8" xfId="42"/>
    <cellStyle name="Pevný" xfId="6"/>
    <cellStyle name="Poznámka 2" xfId="26"/>
    <cellStyle name="SAPBEXaggData" xfId="32"/>
    <cellStyle name="SAPBEXchaText" xfId="33"/>
    <cellStyle name="SAPBEXstdItem" xfId="34"/>
    <cellStyle name="vzorce" xfId="9"/>
    <cellStyle name="Záhlaví 1" xfId="7"/>
    <cellStyle name="Záhlaví 2" xfId="8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697"/>
      <color rgb="FFFFFFCC"/>
      <color rgb="FFFFF4D1"/>
      <color rgb="FFEBF5FF"/>
      <color rgb="FFC5E2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24563841284547E-2"/>
          <c:y val="0.13804372690189545"/>
          <c:w val="0.81904227915782968"/>
          <c:h val="0.6758724554896632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'p1'!$B$49:$S$49</c:f>
              <c:strCache>
                <c:ptCount val="18"/>
                <c:pt idx="0">
                  <c:v>duben 2011</c:v>
                </c:pt>
                <c:pt idx="1">
                  <c:v>květen 2011</c:v>
                </c:pt>
                <c:pt idx="2">
                  <c:v>červen 2011</c:v>
                </c:pt>
                <c:pt idx="3">
                  <c:v>září 2011</c:v>
                </c:pt>
                <c:pt idx="4">
                  <c:v>leden 2012</c:v>
                </c:pt>
                <c:pt idx="5">
                  <c:v>duben 2012</c:v>
                </c:pt>
                <c:pt idx="6">
                  <c:v>leden 2013</c:v>
                </c:pt>
                <c:pt idx="7">
                  <c:v>březen 2013</c:v>
                </c:pt>
                <c:pt idx="8">
                  <c:v>duben 2013</c:v>
                </c:pt>
                <c:pt idx="9">
                  <c:v>červen 2013</c:v>
                </c:pt>
                <c:pt idx="10">
                  <c:v>srpen 2013</c:v>
                </c:pt>
                <c:pt idx="11">
                  <c:v>září 2013</c:v>
                </c:pt>
                <c:pt idx="12">
                  <c:v>říjen 2013</c:v>
                </c:pt>
                <c:pt idx="13">
                  <c:v>leden 2014</c:v>
                </c:pt>
                <c:pt idx="14">
                  <c:v>červenec 2014</c:v>
                </c:pt>
                <c:pt idx="15">
                  <c:v>leden 2015</c:v>
                </c:pt>
                <c:pt idx="16">
                  <c:v>duben 2015</c:v>
                </c:pt>
                <c:pt idx="17">
                  <c:v>duben  2015</c:v>
                </c:pt>
              </c:strCache>
            </c:strRef>
          </c:cat>
          <c:val>
            <c:numRef>
              <c:f>'p1'!$B$50:$S$50</c:f>
              <c:numCache>
                <c:formatCode>General</c:formatCode>
                <c:ptCount val="18"/>
                <c:pt idx="0">
                  <c:v>8136</c:v>
                </c:pt>
                <c:pt idx="1">
                  <c:v>7136</c:v>
                </c:pt>
                <c:pt idx="2">
                  <c:v>6951</c:v>
                </c:pt>
                <c:pt idx="3">
                  <c:v>6237</c:v>
                </c:pt>
                <c:pt idx="4">
                  <c:v>8190</c:v>
                </c:pt>
                <c:pt idx="5">
                  <c:v>8329</c:v>
                </c:pt>
                <c:pt idx="6">
                  <c:v>8382</c:v>
                </c:pt>
                <c:pt idx="7">
                  <c:v>8472</c:v>
                </c:pt>
                <c:pt idx="8">
                  <c:v>8532</c:v>
                </c:pt>
                <c:pt idx="9">
                  <c:v>8676</c:v>
                </c:pt>
                <c:pt idx="10">
                  <c:v>8692</c:v>
                </c:pt>
                <c:pt idx="11">
                  <c:v>9011</c:v>
                </c:pt>
                <c:pt idx="12">
                  <c:v>9020</c:v>
                </c:pt>
                <c:pt idx="13">
                  <c:v>9407</c:v>
                </c:pt>
                <c:pt idx="14">
                  <c:v>10007</c:v>
                </c:pt>
                <c:pt idx="15">
                  <c:v>9937</c:v>
                </c:pt>
                <c:pt idx="16">
                  <c:v>9927</c:v>
                </c:pt>
                <c:pt idx="17">
                  <c:v>10277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'p1'!$B$49:$S$49</c:f>
              <c:strCache>
                <c:ptCount val="18"/>
                <c:pt idx="0">
                  <c:v>duben 2011</c:v>
                </c:pt>
                <c:pt idx="1">
                  <c:v>květen 2011</c:v>
                </c:pt>
                <c:pt idx="2">
                  <c:v>červen 2011</c:v>
                </c:pt>
                <c:pt idx="3">
                  <c:v>září 2011</c:v>
                </c:pt>
                <c:pt idx="4">
                  <c:v>leden 2012</c:v>
                </c:pt>
                <c:pt idx="5">
                  <c:v>duben 2012</c:v>
                </c:pt>
                <c:pt idx="6">
                  <c:v>leden 2013</c:v>
                </c:pt>
                <c:pt idx="7">
                  <c:v>březen 2013</c:v>
                </c:pt>
                <c:pt idx="8">
                  <c:v>duben 2013</c:v>
                </c:pt>
                <c:pt idx="9">
                  <c:v>červen 2013</c:v>
                </c:pt>
                <c:pt idx="10">
                  <c:v>srpen 2013</c:v>
                </c:pt>
                <c:pt idx="11">
                  <c:v>září 2013</c:v>
                </c:pt>
                <c:pt idx="12">
                  <c:v>říjen 2013</c:v>
                </c:pt>
                <c:pt idx="13">
                  <c:v>leden 2014</c:v>
                </c:pt>
                <c:pt idx="14">
                  <c:v>červenec 2014</c:v>
                </c:pt>
                <c:pt idx="15">
                  <c:v>leden 2015</c:v>
                </c:pt>
                <c:pt idx="16">
                  <c:v>duben 2015</c:v>
                </c:pt>
                <c:pt idx="17">
                  <c:v>duben  2015</c:v>
                </c:pt>
              </c:strCache>
            </c:strRef>
          </c:cat>
          <c:val>
            <c:numRef>
              <c:f>'p1'!$B$51:$S$51</c:f>
              <c:numCache>
                <c:formatCode>General</c:formatCode>
                <c:ptCount val="18"/>
                <c:pt idx="0">
                  <c:v>8136</c:v>
                </c:pt>
                <c:pt idx="1">
                  <c:v>8136</c:v>
                </c:pt>
                <c:pt idx="2">
                  <c:v>8136</c:v>
                </c:pt>
                <c:pt idx="3">
                  <c:v>8136</c:v>
                </c:pt>
                <c:pt idx="4">
                  <c:v>11778</c:v>
                </c:pt>
                <c:pt idx="5">
                  <c:v>11778</c:v>
                </c:pt>
                <c:pt idx="6">
                  <c:v>11778</c:v>
                </c:pt>
                <c:pt idx="7">
                  <c:v>11778</c:v>
                </c:pt>
                <c:pt idx="8">
                  <c:v>11778</c:v>
                </c:pt>
                <c:pt idx="9">
                  <c:v>11778</c:v>
                </c:pt>
                <c:pt idx="10">
                  <c:v>11778</c:v>
                </c:pt>
                <c:pt idx="11">
                  <c:v>11778</c:v>
                </c:pt>
                <c:pt idx="12">
                  <c:v>11778</c:v>
                </c:pt>
                <c:pt idx="13">
                  <c:v>11778</c:v>
                </c:pt>
                <c:pt idx="14">
                  <c:v>11778</c:v>
                </c:pt>
                <c:pt idx="15">
                  <c:v>11778</c:v>
                </c:pt>
                <c:pt idx="16">
                  <c:v>11778</c:v>
                </c:pt>
                <c:pt idx="17">
                  <c:v>11778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75680"/>
        <c:axId val="75981568"/>
      </c:lineChart>
      <c:catAx>
        <c:axId val="759756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100000" vert="horz"/>
          <a:lstStyle/>
          <a:p>
            <a:pPr>
              <a:defRPr/>
            </a:pPr>
            <a:endParaRPr lang="cs-CZ"/>
          </a:p>
        </c:txPr>
        <c:crossAx val="75981568"/>
        <c:crosses val="autoZero"/>
        <c:auto val="1"/>
        <c:lblAlgn val="ctr"/>
        <c:lblOffset val="100"/>
        <c:noMultiLvlLbl val="0"/>
      </c:catAx>
      <c:valAx>
        <c:axId val="75981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cs-CZ"/>
          </a:p>
        </c:txPr>
        <c:crossAx val="75975680"/>
        <c:crosses val="autoZero"/>
        <c:crossBetween val="between"/>
      </c:valAx>
      <c:spPr>
        <a:solidFill>
          <a:schemeClr val="bg2">
            <a:lumMod val="90000"/>
          </a:schemeClr>
        </a:solidFill>
      </c:spPr>
    </c:plotArea>
    <c:legend>
      <c:legendPos val="r"/>
      <c:layout>
        <c:manualLayout>
          <c:xMode val="edge"/>
          <c:yMode val="edge"/>
          <c:x val="0.89958263413794592"/>
          <c:y val="0.3847851777148546"/>
          <c:w val="8.0546526319083434E-2"/>
          <c:h val="0.11877118808424809"/>
        </c:manualLayout>
      </c:layout>
      <c:overlay val="0"/>
    </c:legend>
    <c:plotVisOnly val="1"/>
    <c:dispBlanksAs val="gap"/>
    <c:showDLblsOverMax val="0"/>
  </c:chart>
  <c:spPr>
    <a:effectLst>
      <a:outerShdw blurRad="50800" dist="50800" dir="5400000" algn="ctr" rotWithShape="0">
        <a:schemeClr val="tx2">
          <a:lumMod val="20000"/>
          <a:lumOff val="80000"/>
        </a:schemeClr>
      </a:outerShdw>
    </a:effectLst>
  </c:spPr>
  <c:txPr>
    <a:bodyPr/>
    <a:lstStyle/>
    <a:p>
      <a:pPr>
        <a:defRPr sz="2200" baseline="0"/>
      </a:pPr>
      <a:endParaRPr lang="cs-CZ"/>
    </a:p>
  </c:txPr>
  <c:printSettings>
    <c:headerFooter/>
    <c:pageMargins b="0" l="0" r="0" t="0" header="0" footer="0"/>
    <c:pageSetup paperSize="9" orientation="landscape" horizontalDpi="-2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cs-CZ" sz="3200"/>
              <a:t>Počet osob podpořených v rámci APZ v</a:t>
            </a:r>
            <a:r>
              <a:rPr lang="cs-CZ" sz="3200" baseline="0"/>
              <a:t> 1</a:t>
            </a:r>
            <a:r>
              <a:rPr lang="cs-CZ" sz="3200"/>
              <a:t>. pololetí</a:t>
            </a:r>
            <a:r>
              <a:rPr lang="cs-CZ" sz="3200" baseline="0"/>
              <a:t> 2015</a:t>
            </a:r>
            <a:endParaRPr lang="cs-CZ" sz="3200"/>
          </a:p>
        </c:rich>
      </c:tx>
      <c:layout>
        <c:manualLayout>
          <c:xMode val="edge"/>
          <c:yMode val="edge"/>
          <c:x val="0.18900762342857486"/>
          <c:y val="6.3667059223855113E-2"/>
        </c:manualLayout>
      </c:layout>
      <c:overlay val="0"/>
    </c:title>
    <c:autoTitleDeleted val="0"/>
    <c:view3D>
      <c:rotX val="20"/>
      <c:hPercent val="47"/>
      <c:rotY val="38"/>
      <c:depthPercent val="70"/>
      <c:rAngAx val="1"/>
    </c:view3D>
    <c:floor>
      <c:thickness val="0"/>
    </c:floor>
    <c:sideWall>
      <c:thickness val="0"/>
      <c:spPr>
        <a:ln>
          <a:solidFill>
            <a:schemeClr val="bg1">
              <a:lumMod val="65000"/>
            </a:schemeClr>
          </a:solidFill>
        </a:ln>
      </c:spPr>
    </c:sideWall>
    <c:backWall>
      <c:thickness val="0"/>
      <c:spPr>
        <a:ln>
          <a:solidFill>
            <a:schemeClr val="bg1">
              <a:lumMod val="65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5.8974179078735499E-2"/>
          <c:y val="8.8047059810304182E-2"/>
          <c:w val="0.94065708026421502"/>
          <c:h val="0.756423051619138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5929100634572581E-3"/>
                  <c:y val="-2.2827325688766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9663277849762451E-3"/>
                  <c:y val="-1.7873100983020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5928890981869206E-3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5451011661517E-2"/>
                  <c:y val="-2.4829650363216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4184129974099369E-3"/>
                  <c:y val="-8.9365504915102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038323532343268E-2"/>
                  <c:y val="-2.2256367207830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4765716976688745E-3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80898036479625E-2"/>
                  <c:y val="-1.2401107142733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5347303979279492E-3"/>
                  <c:y val="-2.859696157283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184129974099365E-4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sz="18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p6b!$C$41:$C$57</c:f>
              <c:strCache>
                <c:ptCount val="17"/>
                <c:pt idx="0">
                  <c:v>VPP</c:v>
                </c:pt>
                <c:pt idx="1">
                  <c:v>SÚPM zřízená</c:v>
                </c:pt>
                <c:pt idx="2">
                  <c:v>SÚPM vyhrazená</c:v>
                </c:pt>
                <c:pt idx="3">
                  <c:v>SÚPM - SVČ</c:v>
                </c:pt>
                <c:pt idx="4">
                  <c:v>CHPM zřízená</c:v>
                </c:pt>
                <c:pt idx="5">
                  <c:v>CHPM - SVČ</c:v>
                </c:pt>
                <c:pt idx="6">
                  <c:v>Příspěvek na provoz CHPM a CHPM SVČ</c:v>
                </c:pt>
                <c:pt idx="7">
                  <c:v>CHPM vymezená + SVČ</c:v>
                </c:pt>
                <c:pt idx="8">
                  <c:v>Příspěvek na zapracování</c:v>
                </c:pt>
                <c:pt idx="9">
                  <c:v>Překlenovací příspěvek</c:v>
                </c:pt>
                <c:pt idx="10">
                  <c:v>Projekty ESF - OP LZZ - VPP</c:v>
                </c:pt>
                <c:pt idx="11">
                  <c:v>Projekty ESF - OP LZZ - SÚPM</c:v>
                </c:pt>
                <c:pt idx="12">
                  <c:v>Projekty ESF - OP LZZ - Cílené programy</c:v>
                </c:pt>
                <c:pt idx="13">
                  <c:v>Odborná praxe do 30ti let</c:v>
                </c:pt>
                <c:pt idx="14">
                  <c:v>Rekvalifikace</c:v>
                </c:pt>
                <c:pt idx="15">
                  <c:v>Zvolená rekvalifikace</c:v>
                </c:pt>
                <c:pt idx="16">
                  <c:v>Poradenství</c:v>
                </c:pt>
              </c:strCache>
            </c:strRef>
          </c:cat>
          <c:val>
            <c:numRef>
              <c:f>p6b!$D$41:$D$57</c:f>
              <c:numCache>
                <c:formatCode>#,##0</c:formatCode>
                <c:ptCount val="17"/>
                <c:pt idx="0">
                  <c:v>416</c:v>
                </c:pt>
                <c:pt idx="1">
                  <c:v>41</c:v>
                </c:pt>
                <c:pt idx="2">
                  <c:v>370</c:v>
                </c:pt>
                <c:pt idx="3">
                  <c:v>1372</c:v>
                </c:pt>
                <c:pt idx="4">
                  <c:v>629</c:v>
                </c:pt>
                <c:pt idx="5">
                  <c:v>13</c:v>
                </c:pt>
                <c:pt idx="6">
                  <c:v>101</c:v>
                </c:pt>
                <c:pt idx="7">
                  <c:v>18713</c:v>
                </c:pt>
                <c:pt idx="8">
                  <c:v>1</c:v>
                </c:pt>
                <c:pt idx="9">
                  <c:v>144</c:v>
                </c:pt>
                <c:pt idx="10">
                  <c:v>20045</c:v>
                </c:pt>
                <c:pt idx="11">
                  <c:v>21340</c:v>
                </c:pt>
                <c:pt idx="12">
                  <c:v>44</c:v>
                </c:pt>
                <c:pt idx="13">
                  <c:v>2264</c:v>
                </c:pt>
                <c:pt idx="14">
                  <c:v>12242</c:v>
                </c:pt>
                <c:pt idx="15">
                  <c:v>10154</c:v>
                </c:pt>
                <c:pt idx="16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695168"/>
        <c:axId val="70701056"/>
        <c:axId val="0"/>
      </c:bar3DChart>
      <c:catAx>
        <c:axId val="70695168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low"/>
        <c:txPr>
          <a:bodyPr rot="-1200000" vert="horz"/>
          <a:lstStyle/>
          <a:p>
            <a:pPr>
              <a:defRPr sz="2000"/>
            </a:pPr>
            <a:endParaRPr lang="cs-CZ"/>
          </a:p>
        </c:txPr>
        <c:crossAx val="7070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7010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/>
            </a:pPr>
            <a:endParaRPr lang="cs-CZ"/>
          </a:p>
        </c:txPr>
        <c:crossAx val="70695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Meziroční rozdíly počtu uchazečů o zaměstnání </a:t>
            </a:r>
          </a:p>
        </c:rich>
      </c:tx>
      <c:layout>
        <c:manualLayout>
          <c:xMode val="edge"/>
          <c:yMode val="edge"/>
          <c:x val="0.25539370078740159"/>
          <c:y val="4.631926850568751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451435065983671E-2"/>
          <c:y val="0.12928145502316965"/>
          <c:w val="0.8828333903914185"/>
          <c:h val="0.78293350139568707"/>
        </c:manualLayout>
      </c:layout>
      <c:barChart>
        <c:barDir val="col"/>
        <c:grouping val="clustered"/>
        <c:varyColors val="0"/>
        <c:ser>
          <c:idx val="0"/>
          <c:order val="0"/>
          <c:tx>
            <c:v>uchazeči meziroční</c:v>
          </c:tx>
          <c:invertIfNegative val="0"/>
          <c:cat>
            <c:numRef>
              <c:f>[1]uch!$FV$37:$KI$37</c:f>
              <c:numCache>
                <c:formatCode>General</c:formatCode>
                <c:ptCount val="1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2007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2008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2009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2010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2011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2012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2013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2014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2015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</c:numCache>
            </c:numRef>
          </c:cat>
          <c:val>
            <c:numRef>
              <c:f>[1]uch!$FN$53:$KI$53</c:f>
              <c:numCache>
                <c:formatCode>General</c:formatCode>
                <c:ptCount val="126"/>
                <c:pt idx="0">
                  <c:v>-7812</c:v>
                </c:pt>
                <c:pt idx="1">
                  <c:v>-15741</c:v>
                </c:pt>
                <c:pt idx="2">
                  <c:v>-19366</c:v>
                </c:pt>
                <c:pt idx="3">
                  <c:v>-22534</c:v>
                </c:pt>
                <c:pt idx="4">
                  <c:v>-25866</c:v>
                </c:pt>
                <c:pt idx="5">
                  <c:v>-27782</c:v>
                </c:pt>
                <c:pt idx="6">
                  <c:v>-31803</c:v>
                </c:pt>
                <c:pt idx="7">
                  <c:v>-30758</c:v>
                </c:pt>
                <c:pt idx="8">
                  <c:v>-26843</c:v>
                </c:pt>
                <c:pt idx="9">
                  <c:v>-25934</c:v>
                </c:pt>
                <c:pt idx="10">
                  <c:v>-26947</c:v>
                </c:pt>
                <c:pt idx="11">
                  <c:v>-31259</c:v>
                </c:pt>
                <c:pt idx="12">
                  <c:v>-30427</c:v>
                </c:pt>
                <c:pt idx="13">
                  <c:v>-26892</c:v>
                </c:pt>
                <c:pt idx="14">
                  <c:v>-25697</c:v>
                </c:pt>
                <c:pt idx="15">
                  <c:v>-26394</c:v>
                </c:pt>
                <c:pt idx="16">
                  <c:v>-31534</c:v>
                </c:pt>
                <c:pt idx="17">
                  <c:v>-38638</c:v>
                </c:pt>
                <c:pt idx="18">
                  <c:v>-42055</c:v>
                </c:pt>
                <c:pt idx="19">
                  <c:v>-46525</c:v>
                </c:pt>
                <c:pt idx="20">
                  <c:v>-49214</c:v>
                </c:pt>
                <c:pt idx="21">
                  <c:v>-52090</c:v>
                </c:pt>
                <c:pt idx="22">
                  <c:v>-58206</c:v>
                </c:pt>
                <c:pt idx="23">
                  <c:v>-61871</c:v>
                </c:pt>
                <c:pt idx="24">
                  <c:v>-65777</c:v>
                </c:pt>
                <c:pt idx="25">
                  <c:v>-73417</c:v>
                </c:pt>
                <c:pt idx="26">
                  <c:v>-84285</c:v>
                </c:pt>
                <c:pt idx="27">
                  <c:v>-83231</c:v>
                </c:pt>
                <c:pt idx="28">
                  <c:v>-80443</c:v>
                </c:pt>
                <c:pt idx="29">
                  <c:v>-80315</c:v>
                </c:pt>
                <c:pt idx="30">
                  <c:v>-81662</c:v>
                </c:pt>
                <c:pt idx="31">
                  <c:v>-85970</c:v>
                </c:pt>
                <c:pt idx="32">
                  <c:v>-89204</c:v>
                </c:pt>
                <c:pt idx="33">
                  <c:v>-90946</c:v>
                </c:pt>
                <c:pt idx="34">
                  <c:v>-91135</c:v>
                </c:pt>
                <c:pt idx="35">
                  <c:v>-93667</c:v>
                </c:pt>
                <c:pt idx="36">
                  <c:v>-100914</c:v>
                </c:pt>
                <c:pt idx="37">
                  <c:v>-99704</c:v>
                </c:pt>
                <c:pt idx="38">
                  <c:v>-94177</c:v>
                </c:pt>
                <c:pt idx="39">
                  <c:v>-86814</c:v>
                </c:pt>
                <c:pt idx="40">
                  <c:v>-80092</c:v>
                </c:pt>
                <c:pt idx="41">
                  <c:v>-72911</c:v>
                </c:pt>
                <c:pt idx="42">
                  <c:v>-66550</c:v>
                </c:pt>
                <c:pt idx="43">
                  <c:v>-60426</c:v>
                </c:pt>
                <c:pt idx="44">
                  <c:v>-50420</c:v>
                </c:pt>
                <c:pt idx="45">
                  <c:v>-37137</c:v>
                </c:pt>
                <c:pt idx="46">
                  <c:v>-21139</c:v>
                </c:pt>
                <c:pt idx="47">
                  <c:v>-2628</c:v>
                </c:pt>
                <c:pt idx="48">
                  <c:v>33517</c:v>
                </c:pt>
                <c:pt idx="49">
                  <c:v>73815</c:v>
                </c:pt>
                <c:pt idx="50">
                  <c:v>112615</c:v>
                </c:pt>
                <c:pt idx="51">
                  <c:v>140608</c:v>
                </c:pt>
                <c:pt idx="52">
                  <c:v>155054</c:v>
                </c:pt>
                <c:pt idx="53">
                  <c:v>165675</c:v>
                </c:pt>
                <c:pt idx="54">
                  <c:v>175261</c:v>
                </c:pt>
                <c:pt idx="55">
                  <c:v>181418</c:v>
                </c:pt>
                <c:pt idx="56">
                  <c:v>186254</c:v>
                </c:pt>
                <c:pt idx="57">
                  <c:v>187055</c:v>
                </c:pt>
                <c:pt idx="58">
                  <c:v>188610</c:v>
                </c:pt>
                <c:pt idx="59">
                  <c:v>186886</c:v>
                </c:pt>
                <c:pt idx="60">
                  <c:v>176165</c:v>
                </c:pt>
                <c:pt idx="61">
                  <c:v>154287</c:v>
                </c:pt>
                <c:pt idx="62">
                  <c:v>123912</c:v>
                </c:pt>
                <c:pt idx="63">
                  <c:v>83402</c:v>
                </c:pt>
                <c:pt idx="64">
                  <c:v>57218</c:v>
                </c:pt>
                <c:pt idx="65">
                  <c:v>36945</c:v>
                </c:pt>
                <c:pt idx="66">
                  <c:v>19965</c:v>
                </c:pt>
                <c:pt idx="67">
                  <c:v>7743</c:v>
                </c:pt>
                <c:pt idx="68">
                  <c:v>-331</c:v>
                </c:pt>
                <c:pt idx="69">
                  <c:v>-3599</c:v>
                </c:pt>
                <c:pt idx="70">
                  <c:v>-2269</c:v>
                </c:pt>
                <c:pt idx="71">
                  <c:v>22415</c:v>
                </c:pt>
                <c:pt idx="72">
                  <c:v>-2363</c:v>
                </c:pt>
                <c:pt idx="73">
                  <c:v>-16239</c:v>
                </c:pt>
                <c:pt idx="74">
                  <c:v>-25062</c:v>
                </c:pt>
                <c:pt idx="75">
                  <c:v>-26286</c:v>
                </c:pt>
                <c:pt idx="76">
                  <c:v>-24823</c:v>
                </c:pt>
                <c:pt idx="77">
                  <c:v>-21725</c:v>
                </c:pt>
                <c:pt idx="78">
                  <c:v>-19700</c:v>
                </c:pt>
                <c:pt idx="79">
                  <c:v>-19959</c:v>
                </c:pt>
                <c:pt idx="80">
                  <c:v>-25366</c:v>
                </c:pt>
                <c:pt idx="81">
                  <c:v>-24543</c:v>
                </c:pt>
                <c:pt idx="82">
                  <c:v>-30236</c:v>
                </c:pt>
                <c:pt idx="83">
                  <c:v>-53100</c:v>
                </c:pt>
                <c:pt idx="84">
                  <c:v>-37774</c:v>
                </c:pt>
                <c:pt idx="85">
                  <c:v>-25211</c:v>
                </c:pt>
                <c:pt idx="86">
                  <c:v>-22582</c:v>
                </c:pt>
                <c:pt idx="87">
                  <c:v>-16520</c:v>
                </c:pt>
                <c:pt idx="88">
                  <c:v>-7857</c:v>
                </c:pt>
                <c:pt idx="89">
                  <c:v>-4189</c:v>
                </c:pt>
                <c:pt idx="90">
                  <c:v>13</c:v>
                </c:pt>
                <c:pt idx="91">
                  <c:v>5158</c:v>
                </c:pt>
                <c:pt idx="92">
                  <c:v>18070</c:v>
                </c:pt>
                <c:pt idx="93">
                  <c:v>26144</c:v>
                </c:pt>
                <c:pt idx="94">
                  <c:v>32094</c:v>
                </c:pt>
                <c:pt idx="95">
                  <c:v>36860</c:v>
                </c:pt>
                <c:pt idx="96">
                  <c:v>51720</c:v>
                </c:pt>
                <c:pt idx="97">
                  <c:v>51998</c:v>
                </c:pt>
                <c:pt idx="98">
                  <c:v>62588</c:v>
                </c:pt>
                <c:pt idx="99">
                  <c:v>67906</c:v>
                </c:pt>
                <c:pt idx="100">
                  <c:v>65364</c:v>
                </c:pt>
                <c:pt idx="101">
                  <c:v>65887</c:v>
                </c:pt>
                <c:pt idx="102">
                  <c:v>65499</c:v>
                </c:pt>
                <c:pt idx="103">
                  <c:v>65038</c:v>
                </c:pt>
                <c:pt idx="104">
                  <c:v>63873</c:v>
                </c:pt>
                <c:pt idx="105">
                  <c:v>59919</c:v>
                </c:pt>
                <c:pt idx="106">
                  <c:v>56815</c:v>
                </c:pt>
                <c:pt idx="107">
                  <c:v>51522</c:v>
                </c:pt>
                <c:pt idx="108">
                  <c:v>43465</c:v>
                </c:pt>
                <c:pt idx="109">
                  <c:v>31707</c:v>
                </c:pt>
                <c:pt idx="110">
                  <c:v>20547</c:v>
                </c:pt>
                <c:pt idx="111">
                  <c:v>9680</c:v>
                </c:pt>
                <c:pt idx="112">
                  <c:v>2510</c:v>
                </c:pt>
                <c:pt idx="113">
                  <c:v>-3294</c:v>
                </c:pt>
                <c:pt idx="114">
                  <c:v>-9732</c:v>
                </c:pt>
                <c:pt idx="115">
                  <c:v>-16506</c:v>
                </c:pt>
                <c:pt idx="116">
                  <c:v>-27960</c:v>
                </c:pt>
                <c:pt idx="117">
                  <c:v>-37043</c:v>
                </c:pt>
                <c:pt idx="118">
                  <c:v>-47805</c:v>
                </c:pt>
                <c:pt idx="119">
                  <c:v>-54919</c:v>
                </c:pt>
                <c:pt idx="120">
                  <c:v>-73083</c:v>
                </c:pt>
                <c:pt idx="121">
                  <c:v>-77273</c:v>
                </c:pt>
                <c:pt idx="122">
                  <c:v>-83000</c:v>
                </c:pt>
                <c:pt idx="123">
                  <c:v>-83323</c:v>
                </c:pt>
                <c:pt idx="124">
                  <c:v>-84284</c:v>
                </c:pt>
                <c:pt idx="125">
                  <c:v>-85784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1105152"/>
        <c:axId val="91370240"/>
      </c:barChart>
      <c:catAx>
        <c:axId val="9110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solidFill>
              <a:schemeClr val="accent1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91370240"/>
        <c:crosses val="autoZero"/>
        <c:auto val="1"/>
        <c:lblAlgn val="ctr"/>
        <c:lblOffset val="100"/>
        <c:noMultiLvlLbl val="0"/>
      </c:catAx>
      <c:valAx>
        <c:axId val="9137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105152"/>
        <c:crosses val="autoZero"/>
        <c:crossBetween val="midCat"/>
        <c:dispUnits>
          <c:builtInUnit val="thousands"/>
        </c:dispUnits>
      </c:valAx>
    </c:plotArea>
    <c:plotVisOnly val="1"/>
    <c:dispBlanksAs val="gap"/>
    <c:showDLblsOverMax val="0"/>
  </c:chart>
  <c:txPr>
    <a:bodyPr/>
    <a:lstStyle/>
    <a:p>
      <a:pPr>
        <a:defRPr baseline="0"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Vývoj míry nezaměstnanosti (v 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p3c!$A$4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p3c!$N$2:$AE$2</c:f>
              <c:strCache>
                <c:ptCount val="18"/>
                <c:pt idx="0">
                  <c:v>2014 01</c:v>
                </c:pt>
                <c:pt idx="1">
                  <c:v>2014 02</c:v>
                </c:pt>
                <c:pt idx="2">
                  <c:v>2014 03</c:v>
                </c:pt>
                <c:pt idx="3">
                  <c:v>2014 04</c:v>
                </c:pt>
                <c:pt idx="4">
                  <c:v>2014 05</c:v>
                </c:pt>
                <c:pt idx="5">
                  <c:v>2014 06</c:v>
                </c:pt>
                <c:pt idx="6">
                  <c:v>2014 07</c:v>
                </c:pt>
                <c:pt idx="7">
                  <c:v>2014 08</c:v>
                </c:pt>
                <c:pt idx="8">
                  <c:v>2014 09</c:v>
                </c:pt>
                <c:pt idx="9">
                  <c:v>2014 10</c:v>
                </c:pt>
                <c:pt idx="10">
                  <c:v>2014 11</c:v>
                </c:pt>
                <c:pt idx="11">
                  <c:v>2014 12</c:v>
                </c:pt>
                <c:pt idx="12">
                  <c:v>2015 01</c:v>
                </c:pt>
                <c:pt idx="13">
                  <c:v>2015 02</c:v>
                </c:pt>
                <c:pt idx="14">
                  <c:v>2015 03</c:v>
                </c:pt>
                <c:pt idx="15">
                  <c:v>2015 04</c:v>
                </c:pt>
                <c:pt idx="16">
                  <c:v>2015 05</c:v>
                </c:pt>
                <c:pt idx="17">
                  <c:v>2015 06</c:v>
                </c:pt>
              </c:strCache>
            </c:strRef>
          </c:cat>
          <c:val>
            <c:numRef>
              <c:f>p3c!$N$4:$AE$4</c:f>
              <c:numCache>
                <c:formatCode>#,##0.0</c:formatCode>
                <c:ptCount val="18"/>
                <c:pt idx="0">
                  <c:v>6.6</c:v>
                </c:pt>
                <c:pt idx="1">
                  <c:v>6.9</c:v>
                </c:pt>
                <c:pt idx="2">
                  <c:v>6.9</c:v>
                </c:pt>
                <c:pt idx="3">
                  <c:v>6.1</c:v>
                </c:pt>
                <c:pt idx="4">
                  <c:v>6</c:v>
                </c:pt>
                <c:pt idx="5">
                  <c:v>6</c:v>
                </c:pt>
                <c:pt idx="6">
                  <c:v>5.7</c:v>
                </c:pt>
                <c:pt idx="7">
                  <c:v>6.4</c:v>
                </c:pt>
                <c:pt idx="8">
                  <c:v>5.6</c:v>
                </c:pt>
                <c:pt idx="9">
                  <c:v>5.4</c:v>
                </c:pt>
                <c:pt idx="10">
                  <c:v>6.1</c:v>
                </c:pt>
                <c:pt idx="11">
                  <c:v>5.7</c:v>
                </c:pt>
                <c:pt idx="12">
                  <c:v>6</c:v>
                </c:pt>
                <c:pt idx="13">
                  <c:v>6.2</c:v>
                </c:pt>
                <c:pt idx="14">
                  <c:v>5.8</c:v>
                </c:pt>
                <c:pt idx="15">
                  <c:v>5.2</c:v>
                </c:pt>
                <c:pt idx="16">
                  <c:v>4.8</c:v>
                </c:pt>
                <c:pt idx="17">
                  <c:v>4.8</c:v>
                </c:pt>
              </c:numCache>
            </c:numRef>
          </c:val>
        </c:ser>
        <c:ser>
          <c:idx val="1"/>
          <c:order val="1"/>
          <c:tx>
            <c:strRef>
              <c:f>p3c!$A$17</c:f>
              <c:strCache>
                <c:ptCount val="1"/>
                <c:pt idx="0">
                  <c:v>EU28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p3c!$N$2:$AE$2</c:f>
              <c:strCache>
                <c:ptCount val="18"/>
                <c:pt idx="0">
                  <c:v>2014 01</c:v>
                </c:pt>
                <c:pt idx="1">
                  <c:v>2014 02</c:v>
                </c:pt>
                <c:pt idx="2">
                  <c:v>2014 03</c:v>
                </c:pt>
                <c:pt idx="3">
                  <c:v>2014 04</c:v>
                </c:pt>
                <c:pt idx="4">
                  <c:v>2014 05</c:v>
                </c:pt>
                <c:pt idx="5">
                  <c:v>2014 06</c:v>
                </c:pt>
                <c:pt idx="6">
                  <c:v>2014 07</c:v>
                </c:pt>
                <c:pt idx="7">
                  <c:v>2014 08</c:v>
                </c:pt>
                <c:pt idx="8">
                  <c:v>2014 09</c:v>
                </c:pt>
                <c:pt idx="9">
                  <c:v>2014 10</c:v>
                </c:pt>
                <c:pt idx="10">
                  <c:v>2014 11</c:v>
                </c:pt>
                <c:pt idx="11">
                  <c:v>2014 12</c:v>
                </c:pt>
                <c:pt idx="12">
                  <c:v>2015 01</c:v>
                </c:pt>
                <c:pt idx="13">
                  <c:v>2015 02</c:v>
                </c:pt>
                <c:pt idx="14">
                  <c:v>2015 03</c:v>
                </c:pt>
                <c:pt idx="15">
                  <c:v>2015 04</c:v>
                </c:pt>
                <c:pt idx="16">
                  <c:v>2015 05</c:v>
                </c:pt>
                <c:pt idx="17">
                  <c:v>2015 06</c:v>
                </c:pt>
              </c:strCache>
            </c:strRef>
          </c:cat>
          <c:val>
            <c:numRef>
              <c:f>p3c!$N$17:$AE$17</c:f>
              <c:numCache>
                <c:formatCode>#,##0.0</c:formatCode>
                <c:ptCount val="18"/>
                <c:pt idx="0">
                  <c:v>11.1</c:v>
                </c:pt>
                <c:pt idx="1">
                  <c:v>11.1</c:v>
                </c:pt>
                <c:pt idx="2">
                  <c:v>10.8</c:v>
                </c:pt>
                <c:pt idx="3">
                  <c:v>10.4</c:v>
                </c:pt>
                <c:pt idx="4">
                  <c:v>10.199999999999999</c:v>
                </c:pt>
                <c:pt idx="5">
                  <c:v>9.8000000000000007</c:v>
                </c:pt>
                <c:pt idx="6">
                  <c:v>9.6999999999999993</c:v>
                </c:pt>
                <c:pt idx="7">
                  <c:v>9.6999999999999993</c:v>
                </c:pt>
                <c:pt idx="8">
                  <c:v>9.9</c:v>
                </c:pt>
                <c:pt idx="9">
                  <c:v>10</c:v>
                </c:pt>
                <c:pt idx="10">
                  <c:v>10.199999999999999</c:v>
                </c:pt>
                <c:pt idx="11">
                  <c:v>9.8000000000000007</c:v>
                </c:pt>
                <c:pt idx="12">
                  <c:v>10.199999999999999</c:v>
                </c:pt>
                <c:pt idx="13">
                  <c:v>10.199999999999999</c:v>
                </c:pt>
                <c:pt idx="14">
                  <c:v>10</c:v>
                </c:pt>
                <c:pt idx="15">
                  <c:v>9.6999999999999993</c:v>
                </c:pt>
                <c:pt idx="16">
                  <c:v>9.5</c:v>
                </c:pt>
                <c:pt idx="17">
                  <c:v>9.3000000000000007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20160"/>
        <c:axId val="104221696"/>
      </c:barChart>
      <c:catAx>
        <c:axId val="104220160"/>
        <c:scaling>
          <c:orientation val="minMax"/>
        </c:scaling>
        <c:delete val="0"/>
        <c:axPos val="b"/>
        <c:numFmt formatCode="0.00" sourceLinked="0"/>
        <c:majorTickMark val="none"/>
        <c:minorTickMark val="none"/>
        <c:tickLblPos val="nextTo"/>
        <c:crossAx val="104221696"/>
        <c:crosses val="autoZero"/>
        <c:auto val="1"/>
        <c:lblAlgn val="ctr"/>
        <c:lblOffset val="100"/>
        <c:noMultiLvlLbl val="0"/>
      </c:catAx>
      <c:valAx>
        <c:axId val="10422169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042201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dlouhodobé nezaměstnanosti v %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[2]DLOUHOD!$A$5</c:f>
              <c:strCache>
                <c:ptCount val="1"/>
                <c:pt idx="0">
                  <c:v>EU (28 countries)</c:v>
                </c:pt>
              </c:strCache>
            </c:strRef>
          </c:tx>
          <c:invertIfNegative val="0"/>
          <c:cat>
            <c:strRef>
              <c:f>[2]DLOUHOD!$AB$4:$AK$4</c:f>
              <c:strCach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f>[2]DLOUHOD!$AB$5:$AK$5</c:f>
              <c:numCache>
                <c:formatCode>General</c:formatCode>
                <c:ptCount val="10"/>
                <c:pt idx="0">
                  <c:v>4.0999999999999996</c:v>
                </c:pt>
                <c:pt idx="1">
                  <c:v>3.7</c:v>
                </c:pt>
                <c:pt idx="2">
                  <c:v>3.1</c:v>
                </c:pt>
                <c:pt idx="3">
                  <c:v>2.6</c:v>
                </c:pt>
                <c:pt idx="4">
                  <c:v>3</c:v>
                </c:pt>
                <c:pt idx="5">
                  <c:v>3.9</c:v>
                </c:pt>
                <c:pt idx="6">
                  <c:v>4.0999999999999996</c:v>
                </c:pt>
                <c:pt idx="7">
                  <c:v>4.7</c:v>
                </c:pt>
                <c:pt idx="8">
                  <c:v>5.0999999999999996</c:v>
                </c:pt>
                <c:pt idx="9">
                  <c:v>5.0999999999999996</c:v>
                </c:pt>
              </c:numCache>
            </c:numRef>
          </c:val>
        </c:ser>
        <c:ser>
          <c:idx val="1"/>
          <c:order val="1"/>
          <c:tx>
            <c:strRef>
              <c:f>[2]DLOUHOD!$A$8</c:f>
              <c:strCache>
                <c:ptCount val="1"/>
                <c:pt idx="0">
                  <c:v>Czech Republic</c:v>
                </c:pt>
              </c:strCache>
            </c:strRef>
          </c:tx>
          <c:invertIfNegative val="0"/>
          <c:cat>
            <c:strRef>
              <c:f>[2]DLOUHOD!$AB$4:$AK$4</c:f>
              <c:strCach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f>[2]DLOUHOD!$AB$8:$AK$8</c:f>
              <c:numCache>
                <c:formatCode>General</c:formatCode>
                <c:ptCount val="10"/>
                <c:pt idx="0">
                  <c:v>4.2</c:v>
                </c:pt>
                <c:pt idx="1">
                  <c:v>3.9</c:v>
                </c:pt>
                <c:pt idx="2">
                  <c:v>2.8</c:v>
                </c:pt>
                <c:pt idx="3">
                  <c:v>2.2000000000000002</c:v>
                </c:pt>
                <c:pt idx="4">
                  <c:v>2</c:v>
                </c:pt>
                <c:pt idx="5">
                  <c:v>3</c:v>
                </c:pt>
                <c:pt idx="6">
                  <c:v>2.7</c:v>
                </c:pt>
                <c:pt idx="7">
                  <c:v>3</c:v>
                </c:pt>
                <c:pt idx="8">
                  <c:v>3</c:v>
                </c:pt>
                <c:pt idx="9">
                  <c:v>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28928"/>
        <c:axId val="111989504"/>
      </c:barChart>
      <c:catAx>
        <c:axId val="110428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1989504"/>
        <c:crosses val="autoZero"/>
        <c:auto val="1"/>
        <c:lblAlgn val="ctr"/>
        <c:lblOffset val="100"/>
        <c:noMultiLvlLbl val="0"/>
      </c:catAx>
      <c:valAx>
        <c:axId val="1119895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0428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 osob s nízkou kvalifikací v %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[2]VZDEL!$A$10</c:f>
              <c:strCache>
                <c:ptCount val="1"/>
                <c:pt idx="0">
                  <c:v>European Union (28 countries)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[2]VZDEL!$B$9:$K$9</c:f>
              <c:strCach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f>[2]VZDEL!$B$10:$K$10</c:f>
              <c:numCache>
                <c:formatCode>General</c:formatCode>
                <c:ptCount val="10"/>
                <c:pt idx="0">
                  <c:v>12.2</c:v>
                </c:pt>
                <c:pt idx="1">
                  <c:v>11.8</c:v>
                </c:pt>
                <c:pt idx="2">
                  <c:v>10.9</c:v>
                </c:pt>
                <c:pt idx="3">
                  <c:v>11.6</c:v>
                </c:pt>
                <c:pt idx="4">
                  <c:v>14.8</c:v>
                </c:pt>
                <c:pt idx="5">
                  <c:v>16.100000000000001</c:v>
                </c:pt>
                <c:pt idx="6">
                  <c:v>16.7</c:v>
                </c:pt>
                <c:pt idx="7">
                  <c:v>18.7</c:v>
                </c:pt>
                <c:pt idx="8">
                  <c:v>19.7</c:v>
                </c:pt>
                <c:pt idx="9">
                  <c:v>19</c:v>
                </c:pt>
              </c:numCache>
            </c:numRef>
          </c:val>
        </c:ser>
        <c:ser>
          <c:idx val="0"/>
          <c:order val="1"/>
          <c:tx>
            <c:strRef>
              <c:f>[2]VZDEL!$A$13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[2]VZDEL!$B$9:$K$9</c:f>
              <c:strCach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f>[2]VZDEL!$B$13:$K$13</c:f>
              <c:numCache>
                <c:formatCode>General</c:formatCode>
                <c:ptCount val="10"/>
                <c:pt idx="0">
                  <c:v>27</c:v>
                </c:pt>
                <c:pt idx="1">
                  <c:v>24.8</c:v>
                </c:pt>
                <c:pt idx="2">
                  <c:v>20.399999999999999</c:v>
                </c:pt>
                <c:pt idx="3">
                  <c:v>19.399999999999999</c:v>
                </c:pt>
                <c:pt idx="4">
                  <c:v>24.4</c:v>
                </c:pt>
                <c:pt idx="5">
                  <c:v>25.3</c:v>
                </c:pt>
                <c:pt idx="6">
                  <c:v>24.6</c:v>
                </c:pt>
                <c:pt idx="7">
                  <c:v>28.8</c:v>
                </c:pt>
                <c:pt idx="8">
                  <c:v>26</c:v>
                </c:pt>
                <c:pt idx="9">
                  <c:v>22.4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67904"/>
        <c:axId val="113069440"/>
      </c:barChart>
      <c:catAx>
        <c:axId val="113067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3069440"/>
        <c:crosses val="autoZero"/>
        <c:auto val="1"/>
        <c:lblAlgn val="ctr"/>
        <c:lblOffset val="100"/>
        <c:noMultiLvlLbl val="0"/>
      </c:catAx>
      <c:valAx>
        <c:axId val="1130694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30679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 mladých do 25 let v %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'[2]DO 25'!$A$5</c:f>
              <c:strCache>
                <c:ptCount val="1"/>
                <c:pt idx="0">
                  <c:v>EU (28 countries)</c:v>
                </c:pt>
              </c:strCache>
            </c:strRef>
          </c:tx>
          <c:invertIfNegative val="0"/>
          <c:cat>
            <c:strRef>
              <c:f>'[2]DO 25'!$AF$4:$AO$4</c:f>
              <c:strCach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f>'[2]DO 25'!$AF$5:$AO$5</c:f>
              <c:numCache>
                <c:formatCode>General</c:formatCode>
                <c:ptCount val="10"/>
                <c:pt idx="0">
                  <c:v>19</c:v>
                </c:pt>
                <c:pt idx="1">
                  <c:v>17.7</c:v>
                </c:pt>
                <c:pt idx="2">
                  <c:v>15.9</c:v>
                </c:pt>
                <c:pt idx="3">
                  <c:v>15.9</c:v>
                </c:pt>
                <c:pt idx="4">
                  <c:v>20.3</c:v>
                </c:pt>
                <c:pt idx="5">
                  <c:v>21.4</c:v>
                </c:pt>
                <c:pt idx="6">
                  <c:v>21.7</c:v>
                </c:pt>
                <c:pt idx="7">
                  <c:v>23.3</c:v>
                </c:pt>
                <c:pt idx="8">
                  <c:v>23.7</c:v>
                </c:pt>
                <c:pt idx="9">
                  <c:v>22.2</c:v>
                </c:pt>
              </c:numCache>
            </c:numRef>
          </c:val>
        </c:ser>
        <c:ser>
          <c:idx val="1"/>
          <c:order val="1"/>
          <c:tx>
            <c:strRef>
              <c:f>'[2]DO 25'!$A$8</c:f>
              <c:strCache>
                <c:ptCount val="1"/>
                <c:pt idx="0">
                  <c:v>Czech Republic</c:v>
                </c:pt>
              </c:strCache>
            </c:strRef>
          </c:tx>
          <c:invertIfNegative val="0"/>
          <c:cat>
            <c:strRef>
              <c:f>'[2]DO 25'!$AF$4:$AO$4</c:f>
              <c:strCach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f>'[2]DO 25'!$AF$8:$AO$8</c:f>
              <c:numCache>
                <c:formatCode>General</c:formatCode>
                <c:ptCount val="10"/>
                <c:pt idx="0">
                  <c:v>19.3</c:v>
                </c:pt>
                <c:pt idx="1">
                  <c:v>17.5</c:v>
                </c:pt>
                <c:pt idx="2">
                  <c:v>10.7</c:v>
                </c:pt>
                <c:pt idx="3">
                  <c:v>9.9</c:v>
                </c:pt>
                <c:pt idx="4">
                  <c:v>16.600000000000001</c:v>
                </c:pt>
                <c:pt idx="5">
                  <c:v>18.3</c:v>
                </c:pt>
                <c:pt idx="6">
                  <c:v>18.100000000000001</c:v>
                </c:pt>
                <c:pt idx="7">
                  <c:v>19.5</c:v>
                </c:pt>
                <c:pt idx="8">
                  <c:v>18.899999999999999</c:v>
                </c:pt>
                <c:pt idx="9">
                  <c:v>15.9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33504"/>
        <c:axId val="143735424"/>
      </c:barChart>
      <c:catAx>
        <c:axId val="1437335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3735424"/>
        <c:crosses val="autoZero"/>
        <c:auto val="1"/>
        <c:lblAlgn val="ctr"/>
        <c:lblOffset val="100"/>
        <c:noMultiLvlLbl val="0"/>
      </c:catAx>
      <c:valAx>
        <c:axId val="1437354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437335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Míra nezaměstnanosti</a:t>
            </a:r>
            <a:r>
              <a:rPr lang="cs-CZ" sz="1200"/>
              <a:t> v %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[2]ROČNÍ!$A$12</c:f>
              <c:strCache>
                <c:ptCount val="1"/>
                <c:pt idx="0">
                  <c:v>European Union (28 countries)</c:v>
                </c:pt>
              </c:strCache>
            </c:strRef>
          </c:tx>
          <c:invertIfNegative val="0"/>
          <c:cat>
            <c:strRef>
              <c:f>[2]ROČNÍ!$B$11:$K$11</c:f>
              <c:strCach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f>[2]ROČNÍ!$B$12:$K$12</c:f>
              <c:numCache>
                <c:formatCode>General</c:formatCode>
                <c:ptCount val="10"/>
                <c:pt idx="0">
                  <c:v>9</c:v>
                </c:pt>
                <c:pt idx="1">
                  <c:v>8.1999999999999993</c:v>
                </c:pt>
                <c:pt idx="2">
                  <c:v>7.2</c:v>
                </c:pt>
                <c:pt idx="3">
                  <c:v>7</c:v>
                </c:pt>
                <c:pt idx="4">
                  <c:v>9</c:v>
                </c:pt>
                <c:pt idx="5">
                  <c:v>9.6</c:v>
                </c:pt>
                <c:pt idx="6">
                  <c:v>9.6999999999999993</c:v>
                </c:pt>
                <c:pt idx="7">
                  <c:v>10.5</c:v>
                </c:pt>
                <c:pt idx="8">
                  <c:v>10.9</c:v>
                </c:pt>
                <c:pt idx="9">
                  <c:v>10.199999999999999</c:v>
                </c:pt>
              </c:numCache>
            </c:numRef>
          </c:val>
        </c:ser>
        <c:ser>
          <c:idx val="1"/>
          <c:order val="1"/>
          <c:tx>
            <c:strRef>
              <c:f>[2]ROČNÍ!$A$16</c:f>
              <c:strCache>
                <c:ptCount val="1"/>
                <c:pt idx="0">
                  <c:v>Czech Republic</c:v>
                </c:pt>
              </c:strCache>
            </c:strRef>
          </c:tx>
          <c:invertIfNegative val="0"/>
          <c:cat>
            <c:strRef>
              <c:f>[2]ROČNÍ!$B$11:$K$11</c:f>
              <c:strCach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f>[2]ROČNÍ!$B$16:$K$16</c:f>
              <c:numCache>
                <c:formatCode>General</c:formatCode>
                <c:ptCount val="10"/>
                <c:pt idx="0">
                  <c:v>7.9</c:v>
                </c:pt>
                <c:pt idx="1">
                  <c:v>7.1</c:v>
                </c:pt>
                <c:pt idx="2">
                  <c:v>5.3</c:v>
                </c:pt>
                <c:pt idx="3">
                  <c:v>4.4000000000000004</c:v>
                </c:pt>
                <c:pt idx="4">
                  <c:v>6.7</c:v>
                </c:pt>
                <c:pt idx="5">
                  <c:v>7.3</c:v>
                </c:pt>
                <c:pt idx="6">
                  <c:v>6.7</c:v>
                </c:pt>
                <c:pt idx="7">
                  <c:v>7</c:v>
                </c:pt>
                <c:pt idx="8">
                  <c:v>7</c:v>
                </c:pt>
                <c:pt idx="9">
                  <c:v>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253760"/>
        <c:axId val="55816192"/>
      </c:barChart>
      <c:catAx>
        <c:axId val="367253760"/>
        <c:scaling>
          <c:orientation val="minMax"/>
        </c:scaling>
        <c:delete val="0"/>
        <c:axPos val="b"/>
        <c:majorTickMark val="none"/>
        <c:minorTickMark val="none"/>
        <c:tickLblPos val="nextTo"/>
        <c:crossAx val="55816192"/>
        <c:crosses val="autoZero"/>
        <c:auto val="1"/>
        <c:lblAlgn val="ctr"/>
        <c:lblOffset val="100"/>
        <c:noMultiLvlLbl val="0"/>
      </c:catAx>
      <c:valAx>
        <c:axId val="558161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672537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</a:defRPr>
            </a:pPr>
            <a:r>
              <a:rPr lang="cs-CZ" sz="1600">
                <a:latin typeface="+mn-lt"/>
              </a:rPr>
              <a:t>Počet zaměstnavatelů, kteří nahlásili ve sledovaném období hromadné propouštění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[3]List1!$B$2</c:f>
              <c:strCache>
                <c:ptCount val="1"/>
                <c:pt idx="0">
                  <c:v>počet zaměstnavatelů, kteří nahlásili ve sledovaném období hromadné propouštění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strRef>
              <c:f>[3]List1!$A$3:$A$33</c:f>
              <c:strCache>
                <c:ptCount val="31"/>
                <c:pt idx="0">
                  <c:v> leden 2013</c:v>
                </c:pt>
                <c:pt idx="1">
                  <c:v>únor </c:v>
                </c:pt>
                <c:pt idx="2">
                  <c:v>březen </c:v>
                </c:pt>
                <c:pt idx="3">
                  <c:v>duben </c:v>
                </c:pt>
                <c:pt idx="4">
                  <c:v>květen</c:v>
                </c:pt>
                <c:pt idx="5">
                  <c:v>červen 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 </c:v>
                </c:pt>
                <c:pt idx="10">
                  <c:v>listopad </c:v>
                </c:pt>
                <c:pt idx="11">
                  <c:v>prosinec </c:v>
                </c:pt>
                <c:pt idx="12">
                  <c:v> leden 2014</c:v>
                </c:pt>
                <c:pt idx="13">
                  <c:v>únor </c:v>
                </c:pt>
                <c:pt idx="14">
                  <c:v>březen</c:v>
                </c:pt>
                <c:pt idx="15">
                  <c:v>duben </c:v>
                </c:pt>
                <c:pt idx="16">
                  <c:v>květen</c:v>
                </c:pt>
                <c:pt idx="17">
                  <c:v>červen</c:v>
                </c:pt>
                <c:pt idx="18">
                  <c:v>červenec</c:v>
                </c:pt>
                <c:pt idx="19">
                  <c:v>srpen</c:v>
                </c:pt>
                <c:pt idx="20">
                  <c:v>září</c:v>
                </c:pt>
                <c:pt idx="21">
                  <c:v>říjen </c:v>
                </c:pt>
                <c:pt idx="22">
                  <c:v>listopad</c:v>
                </c:pt>
                <c:pt idx="23">
                  <c:v>prosinec </c:v>
                </c:pt>
                <c:pt idx="24">
                  <c:v>leden 2015</c:v>
                </c:pt>
                <c:pt idx="25">
                  <c:v>únor</c:v>
                </c:pt>
                <c:pt idx="26">
                  <c:v>březen</c:v>
                </c:pt>
                <c:pt idx="27">
                  <c:v>duben</c:v>
                </c:pt>
                <c:pt idx="28">
                  <c:v>květen</c:v>
                </c:pt>
                <c:pt idx="29">
                  <c:v>červen</c:v>
                </c:pt>
                <c:pt idx="30">
                  <c:v>červenec</c:v>
                </c:pt>
              </c:strCache>
            </c:strRef>
          </c:cat>
          <c:val>
            <c:numRef>
              <c:f>[3]List1!$B$3:$B$32</c:f>
              <c:numCache>
                <c:formatCode>General</c:formatCode>
                <c:ptCount val="30"/>
                <c:pt idx="0">
                  <c:v>28</c:v>
                </c:pt>
                <c:pt idx="1">
                  <c:v>44</c:v>
                </c:pt>
                <c:pt idx="2">
                  <c:v>43</c:v>
                </c:pt>
                <c:pt idx="3">
                  <c:v>28</c:v>
                </c:pt>
                <c:pt idx="4">
                  <c:v>47</c:v>
                </c:pt>
                <c:pt idx="5">
                  <c:v>23</c:v>
                </c:pt>
                <c:pt idx="6">
                  <c:v>15</c:v>
                </c:pt>
                <c:pt idx="7">
                  <c:v>21</c:v>
                </c:pt>
                <c:pt idx="8">
                  <c:v>30</c:v>
                </c:pt>
                <c:pt idx="9">
                  <c:v>28</c:v>
                </c:pt>
                <c:pt idx="10">
                  <c:v>18</c:v>
                </c:pt>
                <c:pt idx="11">
                  <c:v>15</c:v>
                </c:pt>
                <c:pt idx="12">
                  <c:v>17</c:v>
                </c:pt>
                <c:pt idx="13">
                  <c:v>13</c:v>
                </c:pt>
                <c:pt idx="14">
                  <c:v>24</c:v>
                </c:pt>
                <c:pt idx="15">
                  <c:v>24</c:v>
                </c:pt>
                <c:pt idx="16">
                  <c:v>9</c:v>
                </c:pt>
                <c:pt idx="17">
                  <c:v>13</c:v>
                </c:pt>
                <c:pt idx="18">
                  <c:v>9</c:v>
                </c:pt>
                <c:pt idx="19">
                  <c:v>16</c:v>
                </c:pt>
                <c:pt idx="20">
                  <c:v>20</c:v>
                </c:pt>
                <c:pt idx="21">
                  <c:v>8</c:v>
                </c:pt>
                <c:pt idx="22">
                  <c:v>28</c:v>
                </c:pt>
                <c:pt idx="23">
                  <c:v>26</c:v>
                </c:pt>
                <c:pt idx="24">
                  <c:v>11</c:v>
                </c:pt>
                <c:pt idx="25">
                  <c:v>6</c:v>
                </c:pt>
                <c:pt idx="26">
                  <c:v>14</c:v>
                </c:pt>
                <c:pt idx="27">
                  <c:v>14</c:v>
                </c:pt>
                <c:pt idx="28">
                  <c:v>8</c:v>
                </c:pt>
                <c:pt idx="29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1184"/>
        <c:axId val="56462720"/>
      </c:lineChart>
      <c:catAx>
        <c:axId val="56461184"/>
        <c:scaling>
          <c:orientation val="minMax"/>
        </c:scaling>
        <c:delete val="0"/>
        <c:axPos val="b"/>
        <c:majorTickMark val="out"/>
        <c:minorTickMark val="none"/>
        <c:tickLblPos val="nextTo"/>
        <c:crossAx val="56462720"/>
        <c:crosses val="autoZero"/>
        <c:auto val="1"/>
        <c:lblAlgn val="ctr"/>
        <c:lblOffset val="100"/>
        <c:noMultiLvlLbl val="0"/>
      </c:catAx>
      <c:valAx>
        <c:axId val="56462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461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</a:defRPr>
            </a:pPr>
            <a:r>
              <a:rPr lang="cs-CZ" sz="1600">
                <a:latin typeface="+mn-lt"/>
              </a:rPr>
              <a:t>Počet zaměstnanců, jichž se tato propouštění</a:t>
            </a:r>
            <a:r>
              <a:rPr lang="cs-CZ" sz="1600" baseline="0">
                <a:latin typeface="+mn-lt"/>
              </a:rPr>
              <a:t> </a:t>
            </a:r>
            <a:r>
              <a:rPr lang="cs-CZ" sz="1600">
                <a:latin typeface="+mn-lt"/>
              </a:rPr>
              <a:t>týkala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[3]List1!$C$2</c:f>
              <c:strCache>
                <c:ptCount val="1"/>
                <c:pt idx="0">
                  <c:v>počet zaměstnanců, jichž se tato propouštění budou týkat  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strRef>
              <c:f>[3]List1!$A$3:$A$33</c:f>
              <c:strCache>
                <c:ptCount val="31"/>
                <c:pt idx="0">
                  <c:v> leden 2013</c:v>
                </c:pt>
                <c:pt idx="1">
                  <c:v>únor </c:v>
                </c:pt>
                <c:pt idx="2">
                  <c:v>březen </c:v>
                </c:pt>
                <c:pt idx="3">
                  <c:v>duben </c:v>
                </c:pt>
                <c:pt idx="4">
                  <c:v>květen</c:v>
                </c:pt>
                <c:pt idx="5">
                  <c:v>červen 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 </c:v>
                </c:pt>
                <c:pt idx="10">
                  <c:v>listopad </c:v>
                </c:pt>
                <c:pt idx="11">
                  <c:v>prosinec </c:v>
                </c:pt>
                <c:pt idx="12">
                  <c:v> leden 2014</c:v>
                </c:pt>
                <c:pt idx="13">
                  <c:v>únor </c:v>
                </c:pt>
                <c:pt idx="14">
                  <c:v>březen</c:v>
                </c:pt>
                <c:pt idx="15">
                  <c:v>duben </c:v>
                </c:pt>
                <c:pt idx="16">
                  <c:v>květen</c:v>
                </c:pt>
                <c:pt idx="17">
                  <c:v>červen</c:v>
                </c:pt>
                <c:pt idx="18">
                  <c:v>červenec</c:v>
                </c:pt>
                <c:pt idx="19">
                  <c:v>srpen</c:v>
                </c:pt>
                <c:pt idx="20">
                  <c:v>září</c:v>
                </c:pt>
                <c:pt idx="21">
                  <c:v>říjen </c:v>
                </c:pt>
                <c:pt idx="22">
                  <c:v>listopad</c:v>
                </c:pt>
                <c:pt idx="23">
                  <c:v>prosinec </c:v>
                </c:pt>
                <c:pt idx="24">
                  <c:v>leden 2015</c:v>
                </c:pt>
                <c:pt idx="25">
                  <c:v>únor</c:v>
                </c:pt>
                <c:pt idx="26">
                  <c:v>březen</c:v>
                </c:pt>
                <c:pt idx="27">
                  <c:v>duben</c:v>
                </c:pt>
                <c:pt idx="28">
                  <c:v>květen</c:v>
                </c:pt>
                <c:pt idx="29">
                  <c:v>červen</c:v>
                </c:pt>
                <c:pt idx="30">
                  <c:v>červenec</c:v>
                </c:pt>
              </c:strCache>
            </c:strRef>
          </c:cat>
          <c:val>
            <c:numRef>
              <c:f>[3]List1!$C$3:$C$32</c:f>
              <c:numCache>
                <c:formatCode>General</c:formatCode>
                <c:ptCount val="30"/>
                <c:pt idx="0">
                  <c:v>1677</c:v>
                </c:pt>
                <c:pt idx="1">
                  <c:v>1160</c:v>
                </c:pt>
                <c:pt idx="2">
                  <c:v>1939</c:v>
                </c:pt>
                <c:pt idx="3">
                  <c:v>993</c:v>
                </c:pt>
                <c:pt idx="4">
                  <c:v>1470</c:v>
                </c:pt>
                <c:pt idx="5">
                  <c:v>1534</c:v>
                </c:pt>
                <c:pt idx="6">
                  <c:v>2014</c:v>
                </c:pt>
                <c:pt idx="7">
                  <c:v>1003</c:v>
                </c:pt>
                <c:pt idx="8">
                  <c:v>1713</c:v>
                </c:pt>
                <c:pt idx="9">
                  <c:v>1873</c:v>
                </c:pt>
                <c:pt idx="10">
                  <c:v>1212</c:v>
                </c:pt>
                <c:pt idx="11">
                  <c:v>901</c:v>
                </c:pt>
                <c:pt idx="12">
                  <c:v>1653</c:v>
                </c:pt>
                <c:pt idx="13">
                  <c:v>593</c:v>
                </c:pt>
                <c:pt idx="14">
                  <c:v>772</c:v>
                </c:pt>
                <c:pt idx="15">
                  <c:v>1146</c:v>
                </c:pt>
                <c:pt idx="16">
                  <c:v>511</c:v>
                </c:pt>
                <c:pt idx="17">
                  <c:v>444</c:v>
                </c:pt>
                <c:pt idx="18">
                  <c:v>458</c:v>
                </c:pt>
                <c:pt idx="19">
                  <c:v>834</c:v>
                </c:pt>
                <c:pt idx="20">
                  <c:v>813</c:v>
                </c:pt>
                <c:pt idx="21">
                  <c:v>602</c:v>
                </c:pt>
                <c:pt idx="22">
                  <c:v>1251</c:v>
                </c:pt>
                <c:pt idx="23">
                  <c:v>877</c:v>
                </c:pt>
                <c:pt idx="24">
                  <c:v>296</c:v>
                </c:pt>
                <c:pt idx="25">
                  <c:v>542</c:v>
                </c:pt>
                <c:pt idx="26">
                  <c:v>407</c:v>
                </c:pt>
                <c:pt idx="27">
                  <c:v>660</c:v>
                </c:pt>
                <c:pt idx="28">
                  <c:v>261</c:v>
                </c:pt>
                <c:pt idx="29">
                  <c:v>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75648"/>
        <c:axId val="56477184"/>
      </c:lineChart>
      <c:catAx>
        <c:axId val="56475648"/>
        <c:scaling>
          <c:orientation val="minMax"/>
        </c:scaling>
        <c:delete val="0"/>
        <c:axPos val="b"/>
        <c:majorTickMark val="out"/>
        <c:minorTickMark val="none"/>
        <c:tickLblPos val="nextTo"/>
        <c:crossAx val="56477184"/>
        <c:crosses val="autoZero"/>
        <c:auto val="1"/>
        <c:lblAlgn val="ctr"/>
        <c:lblOffset val="100"/>
        <c:noMultiLvlLbl val="0"/>
      </c:catAx>
      <c:valAx>
        <c:axId val="56477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475648"/>
        <c:crosses val="autoZero"/>
        <c:crossBetween val="between"/>
      </c:valAx>
    </c:plotArea>
    <c:plotVisOnly val="1"/>
    <c:dispBlanksAs val="gap"/>
    <c:showDLblsOverMax val="0"/>
  </c:chart>
  <c:printSettings>
    <c:headerFooter>
      <c:oddHeader>&amp;RPříloha č. 3f</c:oddHeader>
    </c:headerFooter>
    <c:pageMargins b="0.78740157480314965" l="0.70866141732283472" r="0.70866141732283472" t="0.78740157480314965" header="0.31496062992125984" footer="0.314960629921259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14</xdr:row>
      <xdr:rowOff>152400</xdr:rowOff>
    </xdr:from>
    <xdr:to>
      <xdr:col>19</xdr:col>
      <xdr:colOff>285750</xdr:colOff>
      <xdr:row>47</xdr:row>
      <xdr:rowOff>31750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349251</xdr:colOff>
      <xdr:row>15</xdr:row>
      <xdr:rowOff>31750</xdr:rowOff>
    </xdr:from>
    <xdr:to>
      <xdr:col>30</xdr:col>
      <xdr:colOff>0</xdr:colOff>
      <xdr:row>34</xdr:row>
      <xdr:rowOff>349250</xdr:rowOff>
    </xdr:to>
    <xdr:graphicFrame macro="">
      <xdr:nvGraphicFramePr>
        <xdr:cNvPr id="2" name="graf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333375</xdr:rowOff>
    </xdr:from>
    <xdr:ext cx="184731" cy="264560"/>
    <xdr:sp macro="" textlink="">
      <xdr:nvSpPr>
        <xdr:cNvPr id="2" name="TextovéPole 1"/>
        <xdr:cNvSpPr txBox="1"/>
      </xdr:nvSpPr>
      <xdr:spPr>
        <a:xfrm>
          <a:off x="1595438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0.95827</cdr:x>
      <cdr:y>0.53448</cdr:y>
    </cdr:from>
    <cdr:to>
      <cdr:x>0.96185</cdr:x>
      <cdr:y>0.54631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2249150" y="2066925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0.95529</cdr:x>
      <cdr:y>0.50985</cdr:y>
    </cdr:from>
    <cdr:to>
      <cdr:x>0.99329</cdr:x>
      <cdr:y>0.55172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2211050" y="1971675"/>
          <a:ext cx="48577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0.94486</cdr:x>
      <cdr:y>0.44089</cdr:y>
    </cdr:from>
    <cdr:to>
      <cdr:x>0.99925</cdr:x>
      <cdr:y>0.50739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2077699" y="1704974"/>
          <a:ext cx="6953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449035</xdr:colOff>
      <xdr:row>105</xdr:row>
      <xdr:rowOff>0</xdr:rowOff>
    </xdr:from>
    <xdr:to>
      <xdr:col>15</xdr:col>
      <xdr:colOff>204106</xdr:colOff>
      <xdr:row>138</xdr:row>
      <xdr:rowOff>95251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0.00586</cdr:x>
      <cdr:y>0.19842</cdr:y>
    </cdr:from>
    <cdr:to>
      <cdr:x>0.06199</cdr:x>
      <cdr:y>0.78975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41416" y="719139"/>
          <a:ext cx="396735" cy="2143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1"/>
          <a:endParaRPr lang="cs-CZ" sz="900"/>
        </a:p>
      </cdr:txBody>
    </cdr:sp>
  </cdr:relSizeAnchor>
  <cdr:relSizeAnchor xmlns:cdr="http://schemas.openxmlformats.org/drawingml/2006/chartDrawing">
    <cdr:from>
      <cdr:x>0.32476</cdr:x>
      <cdr:y>0.20105</cdr:y>
    </cdr:from>
    <cdr:to>
      <cdr:x>0.76184</cdr:x>
      <cdr:y>0.30355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2286001" y="728664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0.34715</cdr:x>
      <cdr:y>0.05286</cdr:y>
    </cdr:from>
    <cdr:to>
      <cdr:x>0.70574</cdr:x>
      <cdr:y>0.1317</cdr:y>
    </cdr:to>
    <cdr:sp macro="" textlink="">
      <cdr:nvSpPr>
        <cdr:cNvPr id="7" name="TextovéPole 6"/>
        <cdr:cNvSpPr txBox="1"/>
      </cdr:nvSpPr>
      <cdr:spPr>
        <a:xfrm xmlns:a="http://schemas.openxmlformats.org/drawingml/2006/main">
          <a:off x="3042089" y="289894"/>
          <a:ext cx="3142324" cy="432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300" baseline="0"/>
            <a:t>v období leden 2006 - červen 2015</a:t>
          </a:r>
        </a:p>
      </cdr:txBody>
    </cdr:sp>
  </cdr:relSizeAnchor>
  <cdr:relSizeAnchor xmlns:cdr="http://schemas.openxmlformats.org/drawingml/2006/chartDrawing">
    <cdr:from>
      <cdr:x>0.00586</cdr:x>
      <cdr:y>0.19842</cdr:y>
    </cdr:from>
    <cdr:to>
      <cdr:x>0.06199</cdr:x>
      <cdr:y>0.78975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1416" y="719139"/>
          <a:ext cx="396735" cy="2143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1"/>
          <a:endParaRPr lang="cs-CZ" sz="900"/>
        </a:p>
      </cdr:txBody>
    </cdr:sp>
  </cdr:relSizeAnchor>
  <cdr:relSizeAnchor xmlns:cdr="http://schemas.openxmlformats.org/drawingml/2006/chartDrawing">
    <cdr:from>
      <cdr:x>0.32476</cdr:x>
      <cdr:y>0.20105</cdr:y>
    </cdr:from>
    <cdr:to>
      <cdr:x>0.76184</cdr:x>
      <cdr:y>0.30355</cdr:y>
    </cdr:to>
    <cdr:sp macro="" textlink="">
      <cdr:nvSpPr>
        <cdr:cNvPr id="4" name="TextovéPole 5"/>
        <cdr:cNvSpPr txBox="1"/>
      </cdr:nvSpPr>
      <cdr:spPr>
        <a:xfrm xmlns:a="http://schemas.openxmlformats.org/drawingml/2006/main">
          <a:off x="2286001" y="728664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0.00586</cdr:x>
      <cdr:y>0.19842</cdr:y>
    </cdr:from>
    <cdr:to>
      <cdr:x>0.06199</cdr:x>
      <cdr:y>0.78975</cdr:y>
    </cdr:to>
    <cdr:sp macro="" textlink="">
      <cdr:nvSpPr>
        <cdr:cNvPr id="8" name="TextovéPole 1"/>
        <cdr:cNvSpPr txBox="1"/>
      </cdr:nvSpPr>
      <cdr:spPr>
        <a:xfrm xmlns:a="http://schemas.openxmlformats.org/drawingml/2006/main">
          <a:off x="41416" y="719139"/>
          <a:ext cx="396735" cy="2143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1"/>
          <a:endParaRPr lang="cs-CZ" sz="900"/>
        </a:p>
      </cdr:txBody>
    </cdr:sp>
  </cdr:relSizeAnchor>
  <cdr:relSizeAnchor xmlns:cdr="http://schemas.openxmlformats.org/drawingml/2006/chartDrawing">
    <cdr:from>
      <cdr:x>0.32476</cdr:x>
      <cdr:y>0.20105</cdr:y>
    </cdr:from>
    <cdr:to>
      <cdr:x>0.76184</cdr:x>
      <cdr:y>0.30355</cdr:y>
    </cdr:to>
    <cdr:sp macro="" textlink="">
      <cdr:nvSpPr>
        <cdr:cNvPr id="9" name="TextovéPole 5"/>
        <cdr:cNvSpPr txBox="1"/>
      </cdr:nvSpPr>
      <cdr:spPr>
        <a:xfrm xmlns:a="http://schemas.openxmlformats.org/drawingml/2006/main">
          <a:off x="2286001" y="728664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0.00311</cdr:x>
      <cdr:y>0.3598</cdr:y>
    </cdr:from>
    <cdr:to>
      <cdr:x>0.04348</cdr:x>
      <cdr:y>0.52104</cdr:y>
    </cdr:to>
    <cdr:sp macro="" textlink="">
      <cdr:nvSpPr>
        <cdr:cNvPr id="12" name="TextovéPole 1"/>
        <cdr:cNvSpPr txBox="1"/>
      </cdr:nvSpPr>
      <cdr:spPr>
        <a:xfrm xmlns:a="http://schemas.openxmlformats.org/drawingml/2006/main">
          <a:off x="27214" y="1973036"/>
          <a:ext cx="353786" cy="884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100" baseline="0"/>
            <a:t>v tisících</a:t>
          </a:r>
          <a:endParaRPr lang="cs-CZ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273842</xdr:colOff>
      <xdr:row>31</xdr:row>
      <xdr:rowOff>182164</xdr:rowOff>
    </xdr:from>
    <xdr:to>
      <xdr:col>28</xdr:col>
      <xdr:colOff>452435</xdr:colOff>
      <xdr:row>56</xdr:row>
      <xdr:rowOff>119062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555625</xdr:colOff>
      <xdr:row>52</xdr:row>
      <xdr:rowOff>152400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61225" cy="10058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557692</xdr:colOff>
      <xdr:row>49</xdr:row>
      <xdr:rowOff>76200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653691" cy="9410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171450</xdr:rowOff>
    </xdr:from>
    <xdr:to>
      <xdr:col>7</xdr:col>
      <xdr:colOff>314325</xdr:colOff>
      <xdr:row>32</xdr:row>
      <xdr:rowOff>57150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17</xdr:row>
      <xdr:rowOff>161925</xdr:rowOff>
    </xdr:from>
    <xdr:to>
      <xdr:col>15</xdr:col>
      <xdr:colOff>314325</xdr:colOff>
      <xdr:row>32</xdr:row>
      <xdr:rowOff>47625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</xdr:row>
      <xdr:rowOff>76200</xdr:rowOff>
    </xdr:from>
    <xdr:to>
      <xdr:col>15</xdr:col>
      <xdr:colOff>304800</xdr:colOff>
      <xdr:row>16</xdr:row>
      <xdr:rowOff>152400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</xdr:row>
      <xdr:rowOff>76200</xdr:rowOff>
    </xdr:from>
    <xdr:to>
      <xdr:col>7</xdr:col>
      <xdr:colOff>304799</xdr:colOff>
      <xdr:row>16</xdr:row>
      <xdr:rowOff>133349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</xdr:row>
      <xdr:rowOff>152400</xdr:rowOff>
    </xdr:from>
    <xdr:to>
      <xdr:col>10</xdr:col>
      <xdr:colOff>266700</xdr:colOff>
      <xdr:row>22</xdr:row>
      <xdr:rowOff>100013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23</xdr:row>
      <xdr:rowOff>114300</xdr:rowOff>
    </xdr:from>
    <xdr:to>
      <xdr:col>10</xdr:col>
      <xdr:colOff>269875</xdr:colOff>
      <xdr:row>41</xdr:row>
      <xdr:rowOff>104775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dilene\Analyza%20leden-rijen%202013\nezam%20cas%20rada%20ukazate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dilene\ANALYZA%20G&#344;%201.%20pol.%202015\Prilohy%203a_d%20pololet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ka.kuckova/AppData/Local/Microsoft/Windows/Temporary%20Internet%20Files/Content.Outlook/4PZJUE8V/HP-&#269;erv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"/>
      <sheetName val="ukazatele"/>
      <sheetName val="grafy"/>
      <sheetName val="podíl"/>
      <sheetName val="uch"/>
      <sheetName val="zeny"/>
      <sheetName val="uchazprisp"/>
      <sheetName val="nově hlášení"/>
      <sheetName val="vyřazeni"/>
      <sheetName val="UMISTENI"/>
      <sheetName val="UMISTENI UP"/>
      <sheetName val="UMISTENI JINAK"/>
      <sheetName val="UMISTENI ostatni"/>
      <sheetName val="VM"/>
      <sheetName val="uchnaVM"/>
      <sheetName val="nově hláš VM"/>
      <sheetName val="Graf15"/>
      <sheetName val="Graf16"/>
      <sheetName val="Graf17"/>
      <sheetName val="Graf18"/>
      <sheetName val="Graf19"/>
      <sheetName val="Graf20"/>
      <sheetName val="Graf21"/>
      <sheetName val="Graf22"/>
      <sheetName val="Graf23"/>
      <sheetName val="Graf24"/>
      <sheetName val="Graf25"/>
      <sheetName val="Graf26"/>
      <sheetName val="Graf27"/>
      <sheetName val="Graf28"/>
      <sheetName val="List1"/>
    </sheetNames>
    <sheetDataSet>
      <sheetData sheetId="0"/>
      <sheetData sheetId="1"/>
      <sheetData sheetId="2"/>
      <sheetData sheetId="3"/>
      <sheetData sheetId="4">
        <row r="37"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2006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2007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2008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2009</v>
          </cell>
          <cell r="HK37">
            <v>0</v>
          </cell>
          <cell r="HL37">
            <v>0</v>
          </cell>
          <cell r="HM37">
            <v>0</v>
          </cell>
          <cell r="HN37">
            <v>0</v>
          </cell>
          <cell r="HO37">
            <v>0</v>
          </cell>
          <cell r="HP37">
            <v>0</v>
          </cell>
          <cell r="HQ37">
            <v>0</v>
          </cell>
          <cell r="HR37">
            <v>0</v>
          </cell>
          <cell r="HS37">
            <v>0</v>
          </cell>
          <cell r="HT37">
            <v>0</v>
          </cell>
          <cell r="HU37">
            <v>0</v>
          </cell>
          <cell r="HV37">
            <v>2010</v>
          </cell>
          <cell r="HW37">
            <v>0</v>
          </cell>
          <cell r="HX37">
            <v>0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0</v>
          </cell>
          <cell r="IF37">
            <v>0</v>
          </cell>
          <cell r="IG37">
            <v>0</v>
          </cell>
          <cell r="IH37">
            <v>2011</v>
          </cell>
          <cell r="II37">
            <v>0</v>
          </cell>
          <cell r="IJ37">
            <v>0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Q37">
            <v>0</v>
          </cell>
          <cell r="IR37">
            <v>0</v>
          </cell>
          <cell r="IS37">
            <v>0</v>
          </cell>
          <cell r="IT37">
            <v>2012</v>
          </cell>
          <cell r="IU37">
            <v>0</v>
          </cell>
          <cell r="IV37">
            <v>0</v>
          </cell>
          <cell r="IW37">
            <v>0</v>
          </cell>
          <cell r="IX37">
            <v>0</v>
          </cell>
          <cell r="IY37">
            <v>0</v>
          </cell>
          <cell r="IZ37">
            <v>0</v>
          </cell>
          <cell r="JA37">
            <v>0</v>
          </cell>
          <cell r="JB37">
            <v>0</v>
          </cell>
          <cell r="JC37">
            <v>0</v>
          </cell>
          <cell r="JD37">
            <v>0</v>
          </cell>
          <cell r="JE37">
            <v>0</v>
          </cell>
          <cell r="JF37">
            <v>2013</v>
          </cell>
          <cell r="JG37">
            <v>0</v>
          </cell>
          <cell r="JH37">
            <v>0</v>
          </cell>
          <cell r="JI37">
            <v>0</v>
          </cell>
          <cell r="JJ37">
            <v>0</v>
          </cell>
          <cell r="JK37">
            <v>0</v>
          </cell>
          <cell r="JL37">
            <v>0</v>
          </cell>
          <cell r="JM37">
            <v>0</v>
          </cell>
          <cell r="JN37">
            <v>0</v>
          </cell>
          <cell r="JO37">
            <v>0</v>
          </cell>
          <cell r="JP37">
            <v>0</v>
          </cell>
          <cell r="JQ37">
            <v>0</v>
          </cell>
          <cell r="JR37">
            <v>2014</v>
          </cell>
          <cell r="JS37">
            <v>0</v>
          </cell>
          <cell r="JT37">
            <v>0</v>
          </cell>
          <cell r="JU37">
            <v>0</v>
          </cell>
          <cell r="JV37">
            <v>0</v>
          </cell>
          <cell r="JW37">
            <v>0</v>
          </cell>
          <cell r="JX37">
            <v>0</v>
          </cell>
          <cell r="JY37">
            <v>0</v>
          </cell>
          <cell r="JZ37">
            <v>0</v>
          </cell>
          <cell r="KA37">
            <v>0</v>
          </cell>
          <cell r="KB37">
            <v>0</v>
          </cell>
          <cell r="KC37">
            <v>0</v>
          </cell>
          <cell r="KD37">
            <v>2015</v>
          </cell>
          <cell r="KE37">
            <v>0</v>
          </cell>
          <cell r="KF37">
            <v>0</v>
          </cell>
          <cell r="KG37">
            <v>0</v>
          </cell>
          <cell r="KH37">
            <v>0</v>
          </cell>
          <cell r="KI37">
            <v>0</v>
          </cell>
        </row>
        <row r="53">
          <cell r="FN53">
            <v>-7812</v>
          </cell>
          <cell r="FO53">
            <v>-15741</v>
          </cell>
          <cell r="FP53">
            <v>-19366</v>
          </cell>
          <cell r="FQ53">
            <v>-22534</v>
          </cell>
          <cell r="FR53">
            <v>-25866</v>
          </cell>
          <cell r="FS53">
            <v>-27782</v>
          </cell>
          <cell r="FT53">
            <v>-31803</v>
          </cell>
          <cell r="FU53">
            <v>-30758</v>
          </cell>
          <cell r="FV53">
            <v>-26843</v>
          </cell>
          <cell r="FW53">
            <v>-25934</v>
          </cell>
          <cell r="FX53">
            <v>-26947</v>
          </cell>
          <cell r="FY53">
            <v>-31259</v>
          </cell>
          <cell r="FZ53">
            <v>-30427</v>
          </cell>
          <cell r="GA53">
            <v>-26892</v>
          </cell>
          <cell r="GB53">
            <v>-25697</v>
          </cell>
          <cell r="GC53">
            <v>-26394</v>
          </cell>
          <cell r="GD53">
            <v>-31534</v>
          </cell>
          <cell r="GE53">
            <v>-38638</v>
          </cell>
          <cell r="GF53">
            <v>-42055</v>
          </cell>
          <cell r="GG53">
            <v>-46525</v>
          </cell>
          <cell r="GH53">
            <v>-49214</v>
          </cell>
          <cell r="GI53">
            <v>-52090</v>
          </cell>
          <cell r="GJ53">
            <v>-58206</v>
          </cell>
          <cell r="GK53">
            <v>-61871</v>
          </cell>
          <cell r="GL53">
            <v>-65777</v>
          </cell>
          <cell r="GM53">
            <v>-73417</v>
          </cell>
          <cell r="GN53">
            <v>-84285</v>
          </cell>
          <cell r="GO53">
            <v>-83231</v>
          </cell>
          <cell r="GP53">
            <v>-80443</v>
          </cell>
          <cell r="GQ53">
            <v>-80315</v>
          </cell>
          <cell r="GR53">
            <v>-81662</v>
          </cell>
          <cell r="GS53">
            <v>-85970</v>
          </cell>
          <cell r="GT53">
            <v>-89204</v>
          </cell>
          <cell r="GU53">
            <v>-90946</v>
          </cell>
          <cell r="GV53">
            <v>-91135</v>
          </cell>
          <cell r="GW53">
            <v>-93667</v>
          </cell>
          <cell r="GX53">
            <v>-100914</v>
          </cell>
          <cell r="GY53">
            <v>-99704</v>
          </cell>
          <cell r="GZ53">
            <v>-94177</v>
          </cell>
          <cell r="HA53">
            <v>-86814</v>
          </cell>
          <cell r="HB53">
            <v>-80092</v>
          </cell>
          <cell r="HC53">
            <v>-72911</v>
          </cell>
          <cell r="HD53">
            <v>-66550</v>
          </cell>
          <cell r="HE53">
            <v>-60426</v>
          </cell>
          <cell r="HF53">
            <v>-50420</v>
          </cell>
          <cell r="HG53">
            <v>-37137</v>
          </cell>
          <cell r="HH53">
            <v>-21139</v>
          </cell>
          <cell r="HI53">
            <v>-2628</v>
          </cell>
          <cell r="HJ53">
            <v>33517</v>
          </cell>
          <cell r="HK53">
            <v>73815</v>
          </cell>
          <cell r="HL53">
            <v>112615</v>
          </cell>
          <cell r="HM53">
            <v>140608</v>
          </cell>
          <cell r="HN53">
            <v>155054</v>
          </cell>
          <cell r="HO53">
            <v>165675</v>
          </cell>
          <cell r="HP53">
            <v>175261</v>
          </cell>
          <cell r="HQ53">
            <v>181418</v>
          </cell>
          <cell r="HR53">
            <v>186254</v>
          </cell>
          <cell r="HS53">
            <v>187055</v>
          </cell>
          <cell r="HT53">
            <v>188610</v>
          </cell>
          <cell r="HU53">
            <v>186886</v>
          </cell>
          <cell r="HV53">
            <v>176165</v>
          </cell>
          <cell r="HW53">
            <v>154287</v>
          </cell>
          <cell r="HX53">
            <v>123912</v>
          </cell>
          <cell r="HY53">
            <v>83402</v>
          </cell>
          <cell r="HZ53">
            <v>57218</v>
          </cell>
          <cell r="IA53">
            <v>36945</v>
          </cell>
          <cell r="IB53">
            <v>19965</v>
          </cell>
          <cell r="IC53">
            <v>7743</v>
          </cell>
          <cell r="ID53">
            <v>-331</v>
          </cell>
          <cell r="IE53">
            <v>-3599</v>
          </cell>
          <cell r="IF53">
            <v>-2269</v>
          </cell>
          <cell r="IG53">
            <v>22415</v>
          </cell>
          <cell r="IH53">
            <v>-2363</v>
          </cell>
          <cell r="II53">
            <v>-16239</v>
          </cell>
          <cell r="IJ53">
            <v>-25062</v>
          </cell>
          <cell r="IK53">
            <v>-26286</v>
          </cell>
          <cell r="IL53">
            <v>-24823</v>
          </cell>
          <cell r="IM53">
            <v>-21725</v>
          </cell>
          <cell r="IN53">
            <v>-19700</v>
          </cell>
          <cell r="IO53">
            <v>-19959</v>
          </cell>
          <cell r="IP53">
            <v>-25366</v>
          </cell>
          <cell r="IQ53">
            <v>-24543</v>
          </cell>
          <cell r="IR53">
            <v>-30236</v>
          </cell>
          <cell r="IS53">
            <v>-53100</v>
          </cell>
          <cell r="IT53">
            <v>-37774</v>
          </cell>
          <cell r="IU53">
            <v>-25211</v>
          </cell>
          <cell r="IV53">
            <v>-22582</v>
          </cell>
          <cell r="IW53">
            <v>-16520</v>
          </cell>
          <cell r="IX53">
            <v>-7857</v>
          </cell>
          <cell r="IY53">
            <v>-4189</v>
          </cell>
          <cell r="IZ53">
            <v>13</v>
          </cell>
          <cell r="JA53">
            <v>5158</v>
          </cell>
          <cell r="JB53">
            <v>18070</v>
          </cell>
          <cell r="JC53">
            <v>26144</v>
          </cell>
          <cell r="JD53">
            <v>32094</v>
          </cell>
          <cell r="JE53">
            <v>36860</v>
          </cell>
          <cell r="JF53">
            <v>51720</v>
          </cell>
          <cell r="JG53">
            <v>51998</v>
          </cell>
          <cell r="JH53">
            <v>62588</v>
          </cell>
          <cell r="JI53">
            <v>67906</v>
          </cell>
          <cell r="JJ53">
            <v>65364</v>
          </cell>
          <cell r="JK53">
            <v>65887</v>
          </cell>
          <cell r="JL53">
            <v>65499</v>
          </cell>
          <cell r="JM53">
            <v>65038</v>
          </cell>
          <cell r="JN53">
            <v>63873</v>
          </cell>
          <cell r="JO53">
            <v>59919</v>
          </cell>
          <cell r="JP53">
            <v>56815</v>
          </cell>
          <cell r="JQ53">
            <v>51522</v>
          </cell>
          <cell r="JR53">
            <v>43465</v>
          </cell>
          <cell r="JS53">
            <v>31707</v>
          </cell>
          <cell r="JT53">
            <v>20547</v>
          </cell>
          <cell r="JU53">
            <v>9680</v>
          </cell>
          <cell r="JV53">
            <v>2510</v>
          </cell>
          <cell r="JW53">
            <v>-3294</v>
          </cell>
          <cell r="JX53">
            <v>-9732</v>
          </cell>
          <cell r="JY53">
            <v>-16506</v>
          </cell>
          <cell r="JZ53">
            <v>-27960</v>
          </cell>
          <cell r="KA53">
            <v>-37043</v>
          </cell>
          <cell r="KB53">
            <v>-47805</v>
          </cell>
          <cell r="KC53">
            <v>-54919</v>
          </cell>
          <cell r="KD53">
            <v>-73083</v>
          </cell>
          <cell r="KE53">
            <v>-77273</v>
          </cell>
          <cell r="KF53">
            <v>-83000</v>
          </cell>
          <cell r="KG53">
            <v>-83323</v>
          </cell>
          <cell r="KH53">
            <v>-84284</v>
          </cell>
          <cell r="KI53">
            <v>-85784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a"/>
      <sheetName val="p3b"/>
      <sheetName val="p3c"/>
      <sheetName val="p3d"/>
      <sheetName val="mapa 0315"/>
      <sheetName val="mapa0615"/>
      <sheetName val="DLOUHOD"/>
      <sheetName val="VZDEL"/>
      <sheetName val="DO 25"/>
      <sheetName val="ROČNÍ"/>
    </sheetNames>
    <sheetDataSet>
      <sheetData sheetId="0">
        <row r="39">
          <cell r="O39">
            <v>513.92525000000001</v>
          </cell>
        </row>
        <row r="59">
          <cell r="O59">
            <v>111.96933333333332</v>
          </cell>
        </row>
        <row r="79">
          <cell r="O79">
            <v>255.37891666666667</v>
          </cell>
        </row>
      </sheetData>
      <sheetData sheetId="1"/>
      <sheetData sheetId="2"/>
      <sheetData sheetId="3"/>
      <sheetData sheetId="4"/>
      <sheetData sheetId="5"/>
      <sheetData sheetId="6">
        <row r="4">
          <cell r="AB4" t="str">
            <v>2005</v>
          </cell>
          <cell r="AC4" t="str">
            <v>2006</v>
          </cell>
          <cell r="AD4" t="str">
            <v>2007</v>
          </cell>
          <cell r="AE4" t="str">
            <v>2008</v>
          </cell>
          <cell r="AF4" t="str">
            <v>2009</v>
          </cell>
          <cell r="AG4" t="str">
            <v>2010</v>
          </cell>
          <cell r="AH4" t="str">
            <v>2011</v>
          </cell>
          <cell r="AI4" t="str">
            <v>2012</v>
          </cell>
          <cell r="AJ4" t="str">
            <v>2013</v>
          </cell>
          <cell r="AK4" t="str">
            <v>2014</v>
          </cell>
        </row>
        <row r="5">
          <cell r="A5" t="str">
            <v>EU (28 countries)</v>
          </cell>
          <cell r="AB5">
            <v>4.0999999999999996</v>
          </cell>
          <cell r="AC5">
            <v>3.7</v>
          </cell>
          <cell r="AD5">
            <v>3.1</v>
          </cell>
          <cell r="AE5">
            <v>2.6</v>
          </cell>
          <cell r="AF5">
            <v>3</v>
          </cell>
          <cell r="AG5">
            <v>3.9</v>
          </cell>
          <cell r="AH5">
            <v>4.0999999999999996</v>
          </cell>
          <cell r="AI5">
            <v>4.7</v>
          </cell>
          <cell r="AJ5">
            <v>5.0999999999999996</v>
          </cell>
          <cell r="AK5">
            <v>5.0999999999999996</v>
          </cell>
        </row>
        <row r="8">
          <cell r="A8" t="str">
            <v>Czech Republic</v>
          </cell>
          <cell r="AB8">
            <v>4.2</v>
          </cell>
          <cell r="AC8">
            <v>3.9</v>
          </cell>
          <cell r="AD8">
            <v>2.8</v>
          </cell>
          <cell r="AE8">
            <v>2.2000000000000002</v>
          </cell>
          <cell r="AF8">
            <v>2</v>
          </cell>
          <cell r="AG8">
            <v>3</v>
          </cell>
          <cell r="AH8">
            <v>2.7</v>
          </cell>
          <cell r="AI8">
            <v>3</v>
          </cell>
          <cell r="AJ8">
            <v>3</v>
          </cell>
          <cell r="AK8">
            <v>2.7</v>
          </cell>
        </row>
      </sheetData>
      <sheetData sheetId="7">
        <row r="9">
          <cell r="B9" t="str">
            <v>2005</v>
          </cell>
          <cell r="C9" t="str">
            <v>2006</v>
          </cell>
          <cell r="D9" t="str">
            <v>2007</v>
          </cell>
          <cell r="E9" t="str">
            <v>2008</v>
          </cell>
          <cell r="F9" t="str">
            <v>2009</v>
          </cell>
          <cell r="G9" t="str">
            <v>2010</v>
          </cell>
          <cell r="H9" t="str">
            <v>2011</v>
          </cell>
          <cell r="I9" t="str">
            <v>2012</v>
          </cell>
          <cell r="J9" t="str">
            <v>2013</v>
          </cell>
          <cell r="K9" t="str">
            <v>2014</v>
          </cell>
        </row>
        <row r="10">
          <cell r="A10" t="str">
            <v>European Union (28 countries)</v>
          </cell>
          <cell r="B10">
            <v>12.2</v>
          </cell>
          <cell r="C10">
            <v>11.8</v>
          </cell>
          <cell r="D10">
            <v>10.9</v>
          </cell>
          <cell r="E10">
            <v>11.6</v>
          </cell>
          <cell r="F10">
            <v>14.8</v>
          </cell>
          <cell r="G10">
            <v>16.100000000000001</v>
          </cell>
          <cell r="H10">
            <v>16.7</v>
          </cell>
          <cell r="I10">
            <v>18.7</v>
          </cell>
          <cell r="J10">
            <v>19.7</v>
          </cell>
          <cell r="K10">
            <v>19</v>
          </cell>
        </row>
        <row r="13">
          <cell r="A13" t="str">
            <v>Czech Republic</v>
          </cell>
          <cell r="B13">
            <v>27</v>
          </cell>
          <cell r="C13">
            <v>24.8</v>
          </cell>
          <cell r="D13">
            <v>20.399999999999999</v>
          </cell>
          <cell r="E13">
            <v>19.399999999999999</v>
          </cell>
          <cell r="F13">
            <v>24.4</v>
          </cell>
          <cell r="G13">
            <v>25.3</v>
          </cell>
          <cell r="H13">
            <v>24.6</v>
          </cell>
          <cell r="I13">
            <v>28.8</v>
          </cell>
          <cell r="J13">
            <v>26</v>
          </cell>
          <cell r="K13">
            <v>22.4</v>
          </cell>
        </row>
      </sheetData>
      <sheetData sheetId="8">
        <row r="4">
          <cell r="AF4" t="str">
            <v>2005</v>
          </cell>
          <cell r="AG4" t="str">
            <v>2006</v>
          </cell>
          <cell r="AH4" t="str">
            <v>2007</v>
          </cell>
          <cell r="AI4" t="str">
            <v>2008</v>
          </cell>
          <cell r="AJ4" t="str">
            <v>2009</v>
          </cell>
          <cell r="AK4" t="str">
            <v>2010</v>
          </cell>
          <cell r="AL4" t="str">
            <v>2011</v>
          </cell>
          <cell r="AM4" t="str">
            <v>2012</v>
          </cell>
          <cell r="AN4" t="str">
            <v>2013</v>
          </cell>
          <cell r="AO4" t="str">
            <v>2014</v>
          </cell>
        </row>
        <row r="5">
          <cell r="A5" t="str">
            <v>EU (28 countries)</v>
          </cell>
          <cell r="AF5">
            <v>19</v>
          </cell>
          <cell r="AG5">
            <v>17.7</v>
          </cell>
          <cell r="AH5">
            <v>15.9</v>
          </cell>
          <cell r="AI5">
            <v>15.9</v>
          </cell>
          <cell r="AJ5">
            <v>20.3</v>
          </cell>
          <cell r="AK5">
            <v>21.4</v>
          </cell>
          <cell r="AL5">
            <v>21.7</v>
          </cell>
          <cell r="AM5">
            <v>23.3</v>
          </cell>
          <cell r="AN5">
            <v>23.7</v>
          </cell>
          <cell r="AO5">
            <v>22.2</v>
          </cell>
        </row>
        <row r="8">
          <cell r="A8" t="str">
            <v>Czech Republic</v>
          </cell>
          <cell r="AF8">
            <v>19.3</v>
          </cell>
          <cell r="AG8">
            <v>17.5</v>
          </cell>
          <cell r="AH8">
            <v>10.7</v>
          </cell>
          <cell r="AI8">
            <v>9.9</v>
          </cell>
          <cell r="AJ8">
            <v>16.600000000000001</v>
          </cell>
          <cell r="AK8">
            <v>18.3</v>
          </cell>
          <cell r="AL8">
            <v>18.100000000000001</v>
          </cell>
          <cell r="AM8">
            <v>19.5</v>
          </cell>
          <cell r="AN8">
            <v>18.899999999999999</v>
          </cell>
          <cell r="AO8">
            <v>15.9</v>
          </cell>
        </row>
      </sheetData>
      <sheetData sheetId="9">
        <row r="11">
          <cell r="B11" t="str">
            <v>2005</v>
          </cell>
          <cell r="C11" t="str">
            <v>2006</v>
          </cell>
          <cell r="D11" t="str">
            <v>2007</v>
          </cell>
          <cell r="E11" t="str">
            <v>2008</v>
          </cell>
          <cell r="F11" t="str">
            <v>2009</v>
          </cell>
          <cell r="G11" t="str">
            <v>2010</v>
          </cell>
          <cell r="H11" t="str">
            <v>2011</v>
          </cell>
          <cell r="I11" t="str">
            <v>2012</v>
          </cell>
          <cell r="J11" t="str">
            <v>2013</v>
          </cell>
          <cell r="K11" t="str">
            <v>2014</v>
          </cell>
        </row>
        <row r="12">
          <cell r="A12" t="str">
            <v>European Union (28 countries)</v>
          </cell>
          <cell r="B12">
            <v>9</v>
          </cell>
          <cell r="C12">
            <v>8.1999999999999993</v>
          </cell>
          <cell r="D12">
            <v>7.2</v>
          </cell>
          <cell r="E12">
            <v>7</v>
          </cell>
          <cell r="F12">
            <v>9</v>
          </cell>
          <cell r="G12">
            <v>9.6</v>
          </cell>
          <cell r="H12">
            <v>9.6999999999999993</v>
          </cell>
          <cell r="I12">
            <v>10.5</v>
          </cell>
          <cell r="J12">
            <v>10.9</v>
          </cell>
          <cell r="K12">
            <v>10.199999999999999</v>
          </cell>
        </row>
        <row r="16">
          <cell r="A16" t="str">
            <v>Czech Republic</v>
          </cell>
          <cell r="B16">
            <v>7.9</v>
          </cell>
          <cell r="C16">
            <v>7.1</v>
          </cell>
          <cell r="D16">
            <v>5.3</v>
          </cell>
          <cell r="E16">
            <v>4.4000000000000004</v>
          </cell>
          <cell r="F16">
            <v>6.7</v>
          </cell>
          <cell r="G16">
            <v>7.3</v>
          </cell>
          <cell r="H16">
            <v>6.7</v>
          </cell>
          <cell r="I16">
            <v>7</v>
          </cell>
          <cell r="J16">
            <v>7</v>
          </cell>
          <cell r="K16">
            <v>6.1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2">
          <cell r="B2" t="str">
            <v>počet zaměstnavatelů, kteří nahlásili ve sledovaném období hromadné propouštění</v>
          </cell>
          <cell r="C2" t="str">
            <v xml:space="preserve">počet zaměstnanců, jichž se tato propouštění budou týkat  </v>
          </cell>
        </row>
        <row r="3">
          <cell r="A3" t="str">
            <v xml:space="preserve"> leden 2013</v>
          </cell>
          <cell r="B3">
            <v>28</v>
          </cell>
          <cell r="C3">
            <v>1677</v>
          </cell>
        </row>
        <row r="4">
          <cell r="A4" t="str">
            <v xml:space="preserve">únor </v>
          </cell>
          <cell r="B4">
            <v>44</v>
          </cell>
          <cell r="C4">
            <v>1160</v>
          </cell>
        </row>
        <row r="5">
          <cell r="A5" t="str">
            <v xml:space="preserve">březen </v>
          </cell>
          <cell r="B5">
            <v>43</v>
          </cell>
          <cell r="C5">
            <v>1939</v>
          </cell>
        </row>
        <row r="6">
          <cell r="A6" t="str">
            <v xml:space="preserve">duben </v>
          </cell>
          <cell r="B6">
            <v>28</v>
          </cell>
          <cell r="C6">
            <v>993</v>
          </cell>
        </row>
        <row r="7">
          <cell r="A7" t="str">
            <v>květen</v>
          </cell>
          <cell r="B7">
            <v>47</v>
          </cell>
          <cell r="C7">
            <v>1470</v>
          </cell>
        </row>
        <row r="8">
          <cell r="A8" t="str">
            <v xml:space="preserve">červen </v>
          </cell>
          <cell r="B8">
            <v>23</v>
          </cell>
          <cell r="C8">
            <v>1534</v>
          </cell>
        </row>
        <row r="9">
          <cell r="A9" t="str">
            <v>červenec</v>
          </cell>
          <cell r="B9">
            <v>15</v>
          </cell>
          <cell r="C9">
            <v>2014</v>
          </cell>
        </row>
        <row r="10">
          <cell r="A10" t="str">
            <v>srpen</v>
          </cell>
          <cell r="B10">
            <v>21</v>
          </cell>
          <cell r="C10">
            <v>1003</v>
          </cell>
        </row>
        <row r="11">
          <cell r="A11" t="str">
            <v>září</v>
          </cell>
          <cell r="B11">
            <v>30</v>
          </cell>
          <cell r="C11">
            <v>1713</v>
          </cell>
        </row>
        <row r="12">
          <cell r="A12" t="str">
            <v xml:space="preserve">říjen </v>
          </cell>
          <cell r="B12">
            <v>28</v>
          </cell>
          <cell r="C12">
            <v>1873</v>
          </cell>
        </row>
        <row r="13">
          <cell r="A13" t="str">
            <v xml:space="preserve">listopad </v>
          </cell>
          <cell r="B13">
            <v>18</v>
          </cell>
          <cell r="C13">
            <v>1212</v>
          </cell>
        </row>
        <row r="14">
          <cell r="A14" t="str">
            <v xml:space="preserve">prosinec </v>
          </cell>
          <cell r="B14">
            <v>15</v>
          </cell>
          <cell r="C14">
            <v>901</v>
          </cell>
        </row>
        <row r="15">
          <cell r="A15" t="str">
            <v xml:space="preserve"> leden 2014</v>
          </cell>
          <cell r="B15">
            <v>17</v>
          </cell>
          <cell r="C15">
            <v>1653</v>
          </cell>
        </row>
        <row r="16">
          <cell r="A16" t="str">
            <v xml:space="preserve">únor </v>
          </cell>
          <cell r="B16">
            <v>13</v>
          </cell>
          <cell r="C16">
            <v>593</v>
          </cell>
        </row>
        <row r="17">
          <cell r="A17" t="str">
            <v>březen</v>
          </cell>
          <cell r="B17">
            <v>24</v>
          </cell>
          <cell r="C17">
            <v>772</v>
          </cell>
        </row>
        <row r="18">
          <cell r="A18" t="str">
            <v xml:space="preserve">duben </v>
          </cell>
          <cell r="B18">
            <v>24</v>
          </cell>
          <cell r="C18">
            <v>1146</v>
          </cell>
        </row>
        <row r="19">
          <cell r="A19" t="str">
            <v>květen</v>
          </cell>
          <cell r="B19">
            <v>9</v>
          </cell>
          <cell r="C19">
            <v>511</v>
          </cell>
        </row>
        <row r="20">
          <cell r="A20" t="str">
            <v>červen</v>
          </cell>
          <cell r="B20">
            <v>13</v>
          </cell>
          <cell r="C20">
            <v>444</v>
          </cell>
        </row>
        <row r="21">
          <cell r="A21" t="str">
            <v>červenec</v>
          </cell>
          <cell r="B21">
            <v>9</v>
          </cell>
          <cell r="C21">
            <v>458</v>
          </cell>
        </row>
        <row r="22">
          <cell r="A22" t="str">
            <v>srpen</v>
          </cell>
          <cell r="B22">
            <v>16</v>
          </cell>
          <cell r="C22">
            <v>834</v>
          </cell>
        </row>
        <row r="23">
          <cell r="A23" t="str">
            <v>září</v>
          </cell>
          <cell r="B23">
            <v>20</v>
          </cell>
          <cell r="C23">
            <v>813</v>
          </cell>
        </row>
        <row r="24">
          <cell r="A24" t="str">
            <v xml:space="preserve">říjen </v>
          </cell>
          <cell r="B24">
            <v>8</v>
          </cell>
          <cell r="C24">
            <v>602</v>
          </cell>
        </row>
        <row r="25">
          <cell r="A25" t="str">
            <v>listopad</v>
          </cell>
          <cell r="B25">
            <v>28</v>
          </cell>
          <cell r="C25">
            <v>1251</v>
          </cell>
        </row>
        <row r="26">
          <cell r="A26" t="str">
            <v xml:space="preserve">prosinec </v>
          </cell>
          <cell r="B26">
            <v>26</v>
          </cell>
          <cell r="C26">
            <v>877</v>
          </cell>
        </row>
        <row r="27">
          <cell r="A27" t="str">
            <v>leden 2015</v>
          </cell>
          <cell r="B27">
            <v>11</v>
          </cell>
          <cell r="C27">
            <v>296</v>
          </cell>
        </row>
        <row r="28">
          <cell r="A28" t="str">
            <v>únor</v>
          </cell>
          <cell r="B28">
            <v>6</v>
          </cell>
          <cell r="C28">
            <v>542</v>
          </cell>
        </row>
        <row r="29">
          <cell r="A29" t="str">
            <v>březen</v>
          </cell>
          <cell r="B29">
            <v>14</v>
          </cell>
          <cell r="C29">
            <v>407</v>
          </cell>
        </row>
        <row r="30">
          <cell r="A30" t="str">
            <v>duben</v>
          </cell>
          <cell r="B30">
            <v>14</v>
          </cell>
          <cell r="C30">
            <v>660</v>
          </cell>
        </row>
        <row r="31">
          <cell r="A31" t="str">
            <v>květen</v>
          </cell>
          <cell r="B31">
            <v>8</v>
          </cell>
          <cell r="C31">
            <v>261</v>
          </cell>
        </row>
        <row r="32">
          <cell r="A32" t="str">
            <v>červen</v>
          </cell>
          <cell r="B32">
            <v>9</v>
          </cell>
          <cell r="C32">
            <v>521</v>
          </cell>
        </row>
        <row r="33">
          <cell r="A33" t="str">
            <v>červenec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8"/>
  <sheetViews>
    <sheetView tabSelected="1" view="pageBreakPreview" zoomScale="60" zoomScaleNormal="100" workbookViewId="0">
      <selection sqref="A1:B1"/>
    </sheetView>
  </sheetViews>
  <sheetFormatPr defaultRowHeight="15"/>
  <cols>
    <col min="1" max="1" width="15.5703125" customWidth="1"/>
    <col min="2" max="2" width="86" customWidth="1"/>
  </cols>
  <sheetData>
    <row r="1" spans="1:2" ht="30" customHeight="1">
      <c r="A1" s="605" t="s">
        <v>110</v>
      </c>
      <c r="B1" s="605"/>
    </row>
    <row r="2" spans="1:2" ht="22.5" customHeight="1">
      <c r="A2" s="95" t="s">
        <v>104</v>
      </c>
      <c r="B2" s="95" t="s">
        <v>210</v>
      </c>
    </row>
    <row r="3" spans="1:2" ht="22.5" customHeight="1">
      <c r="A3" s="95" t="s">
        <v>105</v>
      </c>
      <c r="B3" s="95" t="s">
        <v>563</v>
      </c>
    </row>
    <row r="4" spans="1:2" ht="22.5" customHeight="1">
      <c r="A4" s="95" t="s">
        <v>107</v>
      </c>
      <c r="B4" s="95" t="s">
        <v>205</v>
      </c>
    </row>
    <row r="5" spans="1:2" ht="22.5" customHeight="1">
      <c r="A5" s="95" t="s">
        <v>106</v>
      </c>
      <c r="B5" s="95" t="s">
        <v>206</v>
      </c>
    </row>
    <row r="6" spans="1:2" ht="22.5" customHeight="1">
      <c r="A6" s="95" t="s">
        <v>211</v>
      </c>
      <c r="B6" s="95" t="s">
        <v>212</v>
      </c>
    </row>
    <row r="7" spans="1:2" ht="22.5" customHeight="1">
      <c r="A7" s="95" t="s">
        <v>213</v>
      </c>
      <c r="B7" s="95" t="s">
        <v>224</v>
      </c>
    </row>
    <row r="8" spans="1:2" ht="22.5" customHeight="1">
      <c r="A8" s="95" t="s">
        <v>222</v>
      </c>
      <c r="B8" s="95" t="s">
        <v>564</v>
      </c>
    </row>
    <row r="9" spans="1:2" ht="22.5" customHeight="1">
      <c r="A9" s="95" t="s">
        <v>223</v>
      </c>
      <c r="B9" s="95" t="s">
        <v>565</v>
      </c>
    </row>
    <row r="10" spans="1:2" ht="22.5" customHeight="1">
      <c r="A10" s="95" t="s">
        <v>566</v>
      </c>
      <c r="B10" s="95" t="s">
        <v>571</v>
      </c>
    </row>
    <row r="11" spans="1:2" ht="22.5" customHeight="1">
      <c r="A11" s="95" t="s">
        <v>567</v>
      </c>
      <c r="B11" s="95" t="s">
        <v>572</v>
      </c>
    </row>
    <row r="12" spans="1:2" ht="22.5" customHeight="1">
      <c r="A12" s="95" t="s">
        <v>568</v>
      </c>
      <c r="B12" s="95" t="s">
        <v>573</v>
      </c>
    </row>
    <row r="13" spans="1:2" ht="22.5" customHeight="1">
      <c r="A13" s="95" t="s">
        <v>569</v>
      </c>
      <c r="B13" s="95" t="s">
        <v>574</v>
      </c>
    </row>
    <row r="14" spans="1:2" ht="22.5" customHeight="1">
      <c r="A14" s="95" t="s">
        <v>570</v>
      </c>
      <c r="B14" s="95" t="s">
        <v>207</v>
      </c>
    </row>
    <row r="15" spans="1:2" ht="22.5" customHeight="1">
      <c r="A15" s="95" t="s">
        <v>575</v>
      </c>
      <c r="B15" s="95" t="s">
        <v>576</v>
      </c>
    </row>
    <row r="16" spans="1:2" ht="22.5" customHeight="1">
      <c r="A16" s="95" t="s">
        <v>578</v>
      </c>
      <c r="B16" s="95" t="s">
        <v>577</v>
      </c>
    </row>
    <row r="17" spans="1:2" ht="22.5" customHeight="1">
      <c r="A17" s="95" t="s">
        <v>579</v>
      </c>
      <c r="B17" s="95" t="s">
        <v>580</v>
      </c>
    </row>
    <row r="18" spans="1:2" ht="22.5" customHeight="1">
      <c r="A18" s="95" t="s">
        <v>108</v>
      </c>
      <c r="B18" s="95" t="s">
        <v>581</v>
      </c>
    </row>
    <row r="19" spans="1:2" ht="22.5" customHeight="1">
      <c r="A19" s="95" t="s">
        <v>109</v>
      </c>
      <c r="B19" s="95" t="s">
        <v>582</v>
      </c>
    </row>
    <row r="20" spans="1:2" ht="22.5" customHeight="1">
      <c r="A20" s="95" t="s">
        <v>583</v>
      </c>
      <c r="B20" s="95" t="s">
        <v>584</v>
      </c>
    </row>
    <row r="21" spans="1:2" ht="22.5" customHeight="1">
      <c r="A21" s="95" t="s">
        <v>587</v>
      </c>
      <c r="B21" s="95" t="s">
        <v>585</v>
      </c>
    </row>
    <row r="22" spans="1:2" ht="22.5" customHeight="1">
      <c r="A22" s="95" t="s">
        <v>588</v>
      </c>
      <c r="B22" s="95" t="s">
        <v>586</v>
      </c>
    </row>
    <row r="23" spans="1:2" ht="22.5" customHeight="1">
      <c r="A23" s="95" t="s">
        <v>589</v>
      </c>
      <c r="B23" s="95" t="s">
        <v>590</v>
      </c>
    </row>
    <row r="24" spans="1:2" ht="22.5" customHeight="1">
      <c r="A24" s="95" t="s">
        <v>591</v>
      </c>
      <c r="B24" s="95" t="s">
        <v>592</v>
      </c>
    </row>
    <row r="25" spans="1:2" ht="22.5" customHeight="1">
      <c r="A25" s="95" t="s">
        <v>593</v>
      </c>
      <c r="B25" s="95" t="s">
        <v>208</v>
      </c>
    </row>
    <row r="26" spans="1:2" ht="22.5" customHeight="1">
      <c r="A26" s="95" t="s">
        <v>209</v>
      </c>
      <c r="B26" s="95" t="s">
        <v>594</v>
      </c>
    </row>
    <row r="27" spans="1:2" ht="22.5" customHeight="1">
      <c r="A27" s="95" t="s">
        <v>595</v>
      </c>
      <c r="B27" s="581" t="s">
        <v>596</v>
      </c>
    </row>
    <row r="28" spans="1:2" ht="23.25" customHeight="1">
      <c r="A28" s="95" t="s">
        <v>597</v>
      </c>
      <c r="B28" s="95" t="s">
        <v>598</v>
      </c>
    </row>
  </sheetData>
  <mergeCells count="1">
    <mergeCell ref="A1:B1"/>
  </mergeCells>
  <pageMargins left="0.7" right="0.7" top="0.78740157499999996" bottom="0.78740157499999996" header="0.3" footer="0.3"/>
  <pageSetup paperSize="9" scale="86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4"/>
  <sheetViews>
    <sheetView view="pageBreakPreview" zoomScale="80" zoomScaleNormal="100" zoomScaleSheetLayoutView="80" workbookViewId="0">
      <selection sqref="A1:P1"/>
    </sheetView>
  </sheetViews>
  <sheetFormatPr defaultRowHeight="15"/>
  <cols>
    <col min="8" max="8" width="7.42578125" customWidth="1"/>
    <col min="16" max="16" width="5" customWidth="1"/>
  </cols>
  <sheetData>
    <row r="1" spans="1:16" ht="18.75">
      <c r="A1" s="643" t="s">
        <v>214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</row>
    <row r="2" spans="1:16" ht="18.7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</row>
    <row r="34" spans="1:1" ht="15.75">
      <c r="A34" s="74" t="s">
        <v>215</v>
      </c>
    </row>
  </sheetData>
  <mergeCells count="1">
    <mergeCell ref="A1:P1"/>
  </mergeCells>
  <printOptions horizontalCentered="1" verticalCentered="1"/>
  <pageMargins left="0" right="0" top="0.39370078740157483" bottom="0.39370078740157483" header="0.31496062992125984" footer="0.31496062992125984"/>
  <pageSetup paperSize="9" scale="98" orientation="landscape" horizontalDpi="4294967294" r:id="rId1"/>
  <headerFooter>
    <oddHeader xml:space="preserve">&amp;RPříloha č. 3d   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3"/>
  <sheetViews>
    <sheetView view="pageBreakPreview" zoomScale="70" zoomScaleNormal="80" zoomScaleSheetLayoutView="70" workbookViewId="0">
      <selection sqref="A1:D1"/>
    </sheetView>
  </sheetViews>
  <sheetFormatPr defaultRowHeight="15"/>
  <cols>
    <col min="2" max="2" width="14.42578125" customWidth="1"/>
    <col min="3" max="4" width="29.7109375" customWidth="1"/>
  </cols>
  <sheetData>
    <row r="1" spans="1:4" ht="49.5" customHeight="1" thickBot="1">
      <c r="A1" s="650" t="s">
        <v>541</v>
      </c>
      <c r="B1" s="651"/>
      <c r="C1" s="651"/>
      <c r="D1" s="652"/>
    </row>
    <row r="2" spans="1:4" ht="69.75" thickBot="1">
      <c r="A2" s="648" t="s">
        <v>561</v>
      </c>
      <c r="B2" s="649"/>
      <c r="C2" s="582" t="s">
        <v>559</v>
      </c>
      <c r="D2" s="583" t="s">
        <v>560</v>
      </c>
    </row>
    <row r="3" spans="1:4" ht="15.75">
      <c r="A3" s="653">
        <v>2013</v>
      </c>
      <c r="B3" s="584" t="s">
        <v>562</v>
      </c>
      <c r="C3" s="573">
        <v>28</v>
      </c>
      <c r="D3" s="574">
        <v>1677</v>
      </c>
    </row>
    <row r="4" spans="1:4" ht="15.75">
      <c r="A4" s="645"/>
      <c r="B4" s="585" t="s">
        <v>542</v>
      </c>
      <c r="C4" s="573">
        <v>44</v>
      </c>
      <c r="D4" s="574">
        <v>1160</v>
      </c>
    </row>
    <row r="5" spans="1:4" ht="15.75">
      <c r="A5" s="645"/>
      <c r="B5" s="585" t="s">
        <v>543</v>
      </c>
      <c r="C5" s="573">
        <v>43</v>
      </c>
      <c r="D5" s="574">
        <v>1939</v>
      </c>
    </row>
    <row r="6" spans="1:4" ht="15.75">
      <c r="A6" s="645"/>
      <c r="B6" s="585" t="s">
        <v>544</v>
      </c>
      <c r="C6" s="573">
        <v>28</v>
      </c>
      <c r="D6" s="574">
        <v>993</v>
      </c>
    </row>
    <row r="7" spans="1:4" ht="15.75">
      <c r="A7" s="645"/>
      <c r="B7" s="585" t="s">
        <v>545</v>
      </c>
      <c r="C7" s="573">
        <v>47</v>
      </c>
      <c r="D7" s="574">
        <v>1470</v>
      </c>
    </row>
    <row r="8" spans="1:4" ht="15.75">
      <c r="A8" s="645"/>
      <c r="B8" s="585" t="s">
        <v>546</v>
      </c>
      <c r="C8" s="573">
        <v>23</v>
      </c>
      <c r="D8" s="574">
        <v>1534</v>
      </c>
    </row>
    <row r="9" spans="1:4" ht="15.75">
      <c r="A9" s="645"/>
      <c r="B9" s="585" t="s">
        <v>547</v>
      </c>
      <c r="C9" s="573">
        <v>15</v>
      </c>
      <c r="D9" s="574">
        <v>2014</v>
      </c>
    </row>
    <row r="10" spans="1:4" ht="15.75">
      <c r="A10" s="645"/>
      <c r="B10" s="585" t="s">
        <v>548</v>
      </c>
      <c r="C10" s="573">
        <v>21</v>
      </c>
      <c r="D10" s="574">
        <v>1003</v>
      </c>
    </row>
    <row r="11" spans="1:4" ht="15.75">
      <c r="A11" s="645"/>
      <c r="B11" s="585" t="s">
        <v>549</v>
      </c>
      <c r="C11" s="573">
        <v>30</v>
      </c>
      <c r="D11" s="574">
        <v>1713</v>
      </c>
    </row>
    <row r="12" spans="1:4" ht="15.75">
      <c r="A12" s="645"/>
      <c r="B12" s="585" t="s">
        <v>550</v>
      </c>
      <c r="C12" s="573">
        <v>28</v>
      </c>
      <c r="D12" s="574">
        <v>1873</v>
      </c>
    </row>
    <row r="13" spans="1:4" ht="15.75">
      <c r="A13" s="645"/>
      <c r="B13" s="585" t="s">
        <v>551</v>
      </c>
      <c r="C13" s="573">
        <v>18</v>
      </c>
      <c r="D13" s="574">
        <v>1212</v>
      </c>
    </row>
    <row r="14" spans="1:4" ht="15.75">
      <c r="A14" s="646"/>
      <c r="B14" s="586" t="s">
        <v>552</v>
      </c>
      <c r="C14" s="577">
        <v>15</v>
      </c>
      <c r="D14" s="578">
        <v>901</v>
      </c>
    </row>
    <row r="15" spans="1:4" ht="15.75">
      <c r="A15" s="644">
        <v>2014</v>
      </c>
      <c r="B15" s="587" t="s">
        <v>562</v>
      </c>
      <c r="C15" s="579">
        <v>17</v>
      </c>
      <c r="D15" s="580">
        <v>1653</v>
      </c>
    </row>
    <row r="16" spans="1:4" ht="15.75">
      <c r="A16" s="645"/>
      <c r="B16" s="585" t="s">
        <v>542</v>
      </c>
      <c r="C16" s="573">
        <v>13</v>
      </c>
      <c r="D16" s="574">
        <v>593</v>
      </c>
    </row>
    <row r="17" spans="1:4" ht="15.75">
      <c r="A17" s="645"/>
      <c r="B17" s="585" t="s">
        <v>553</v>
      </c>
      <c r="C17" s="573">
        <v>24</v>
      </c>
      <c r="D17" s="574">
        <v>772</v>
      </c>
    </row>
    <row r="18" spans="1:4" ht="15.75">
      <c r="A18" s="645"/>
      <c r="B18" s="585" t="s">
        <v>544</v>
      </c>
      <c r="C18" s="573">
        <v>24</v>
      </c>
      <c r="D18" s="574">
        <v>1146</v>
      </c>
    </row>
    <row r="19" spans="1:4" ht="15.75">
      <c r="A19" s="645"/>
      <c r="B19" s="585" t="s">
        <v>545</v>
      </c>
      <c r="C19" s="573">
        <v>9</v>
      </c>
      <c r="D19" s="574">
        <v>511</v>
      </c>
    </row>
    <row r="20" spans="1:4" ht="15.75">
      <c r="A20" s="645"/>
      <c r="B20" s="585" t="s">
        <v>554</v>
      </c>
      <c r="C20" s="573">
        <v>13</v>
      </c>
      <c r="D20" s="574">
        <v>444</v>
      </c>
    </row>
    <row r="21" spans="1:4" ht="15.75">
      <c r="A21" s="645"/>
      <c r="B21" s="585" t="s">
        <v>547</v>
      </c>
      <c r="C21" s="573">
        <v>9</v>
      </c>
      <c r="D21" s="574">
        <v>458</v>
      </c>
    </row>
    <row r="22" spans="1:4" ht="15.75">
      <c r="A22" s="645"/>
      <c r="B22" s="585" t="s">
        <v>548</v>
      </c>
      <c r="C22" s="573">
        <v>16</v>
      </c>
      <c r="D22" s="574">
        <v>834</v>
      </c>
    </row>
    <row r="23" spans="1:4" ht="15.75">
      <c r="A23" s="645"/>
      <c r="B23" s="585" t="s">
        <v>549</v>
      </c>
      <c r="C23" s="573">
        <v>20</v>
      </c>
      <c r="D23" s="574">
        <v>813</v>
      </c>
    </row>
    <row r="24" spans="1:4" ht="15.75">
      <c r="A24" s="645"/>
      <c r="B24" s="585" t="s">
        <v>550</v>
      </c>
      <c r="C24" s="573">
        <v>8</v>
      </c>
      <c r="D24" s="574">
        <v>602</v>
      </c>
    </row>
    <row r="25" spans="1:4" ht="15.75">
      <c r="A25" s="645"/>
      <c r="B25" s="585" t="s">
        <v>555</v>
      </c>
      <c r="C25" s="573">
        <v>28</v>
      </c>
      <c r="D25" s="574">
        <v>1251</v>
      </c>
    </row>
    <row r="26" spans="1:4" ht="15.75">
      <c r="A26" s="646"/>
      <c r="B26" s="586" t="s">
        <v>552</v>
      </c>
      <c r="C26" s="577">
        <v>26</v>
      </c>
      <c r="D26" s="578">
        <v>877</v>
      </c>
    </row>
    <row r="27" spans="1:4" ht="15.75">
      <c r="A27" s="644">
        <v>2015</v>
      </c>
      <c r="B27" s="585" t="s">
        <v>562</v>
      </c>
      <c r="C27" s="573">
        <v>11</v>
      </c>
      <c r="D27" s="574">
        <v>296</v>
      </c>
    </row>
    <row r="28" spans="1:4" ht="15.75">
      <c r="A28" s="645"/>
      <c r="B28" s="585" t="s">
        <v>556</v>
      </c>
      <c r="C28" s="573">
        <v>6</v>
      </c>
      <c r="D28" s="574">
        <v>542</v>
      </c>
    </row>
    <row r="29" spans="1:4" ht="15.75">
      <c r="A29" s="645"/>
      <c r="B29" s="585" t="s">
        <v>553</v>
      </c>
      <c r="C29" s="573">
        <v>14</v>
      </c>
      <c r="D29" s="574">
        <v>407</v>
      </c>
    </row>
    <row r="30" spans="1:4" ht="15.75">
      <c r="A30" s="645"/>
      <c r="B30" s="585" t="s">
        <v>557</v>
      </c>
      <c r="C30" s="573">
        <v>14</v>
      </c>
      <c r="D30" s="574">
        <v>660</v>
      </c>
    </row>
    <row r="31" spans="1:4" ht="15.75">
      <c r="A31" s="645"/>
      <c r="B31" s="585" t="s">
        <v>545</v>
      </c>
      <c r="C31" s="573">
        <v>8</v>
      </c>
      <c r="D31" s="574">
        <v>261</v>
      </c>
    </row>
    <row r="32" spans="1:4" ht="15.75">
      <c r="A32" s="645"/>
      <c r="B32" s="585" t="s">
        <v>554</v>
      </c>
      <c r="C32" s="573">
        <v>9</v>
      </c>
      <c r="D32" s="574">
        <v>521</v>
      </c>
    </row>
    <row r="33" spans="1:4" ht="16.5" thickBot="1">
      <c r="A33" s="647"/>
      <c r="B33" s="588" t="s">
        <v>547</v>
      </c>
      <c r="C33" s="575">
        <v>5</v>
      </c>
      <c r="D33" s="576">
        <v>266</v>
      </c>
    </row>
  </sheetData>
  <mergeCells count="5">
    <mergeCell ref="A15:A26"/>
    <mergeCell ref="A27:A33"/>
    <mergeCell ref="A2:B2"/>
    <mergeCell ref="A1:D1"/>
    <mergeCell ref="A3:A14"/>
  </mergeCells>
  <pageMargins left="0.7" right="0.7" top="0.78740157499999996" bottom="0.78740157499999996" header="0.3" footer="0.3"/>
  <pageSetup paperSize="9" orientation="portrait" horizontalDpi="4294967294" verticalDpi="0" r:id="rId1"/>
  <headerFooter>
    <oddHeader>&amp;RPříloha č. 3e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J2"/>
  <sheetViews>
    <sheetView view="pageBreakPreview" zoomScale="80" zoomScaleNormal="100" zoomScaleSheetLayoutView="80" workbookViewId="0">
      <selection sqref="A1:B1"/>
    </sheetView>
  </sheetViews>
  <sheetFormatPr defaultRowHeight="15"/>
  <cols>
    <col min="1" max="1" width="5.140625" customWidth="1"/>
  </cols>
  <sheetData>
    <row r="2" spans="2:10" ht="23.25">
      <c r="B2" s="654" t="s">
        <v>558</v>
      </c>
      <c r="C2" s="654"/>
      <c r="D2" s="654"/>
      <c r="E2" s="654"/>
      <c r="F2" s="654"/>
      <c r="G2" s="654"/>
      <c r="H2" s="654"/>
      <c r="I2" s="654"/>
      <c r="J2" s="654"/>
    </row>
  </sheetData>
  <mergeCells count="1">
    <mergeCell ref="B2:J2"/>
  </mergeCells>
  <pageMargins left="0.70866141732283472" right="0.70866141732283472" top="0.78740157480314965" bottom="0.78740157480314965" header="0.31496062992125984" footer="0.31496062992125984"/>
  <pageSetup paperSize="9" scale="90" orientation="portrait" horizontalDpi="4294967294" verticalDpi="0" r:id="rId1"/>
  <headerFooter>
    <oddHeader>&amp;RPříloha č. 3f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2"/>
  <sheetViews>
    <sheetView view="pageBreakPreview" zoomScale="90" zoomScaleNormal="90" zoomScaleSheetLayoutView="90" workbookViewId="0">
      <selection sqref="A1:C1"/>
    </sheetView>
  </sheetViews>
  <sheetFormatPr defaultRowHeight="15"/>
  <cols>
    <col min="1" max="1" width="14.28515625" customWidth="1"/>
    <col min="2" max="3" width="22.42578125" customWidth="1"/>
  </cols>
  <sheetData>
    <row r="1" spans="1:3" ht="43.5" customHeight="1" thickBot="1">
      <c r="A1" s="655" t="s">
        <v>480</v>
      </c>
      <c r="B1" s="656"/>
      <c r="C1" s="656"/>
    </row>
    <row r="2" spans="1:3" ht="32.25" thickBot="1">
      <c r="A2" s="589" t="s">
        <v>481</v>
      </c>
      <c r="B2" s="590" t="s">
        <v>482</v>
      </c>
      <c r="C2" s="591" t="s">
        <v>483</v>
      </c>
    </row>
    <row r="3" spans="1:3" ht="15.75">
      <c r="A3" s="360" t="s">
        <v>202</v>
      </c>
      <c r="B3" s="432">
        <v>141858</v>
      </c>
      <c r="C3" s="433">
        <v>0.4803</v>
      </c>
    </row>
    <row r="4" spans="1:3" ht="15.75">
      <c r="A4" s="360" t="s">
        <v>484</v>
      </c>
      <c r="B4" s="434">
        <v>38720</v>
      </c>
      <c r="C4" s="433">
        <v>0.13109999999999999</v>
      </c>
    </row>
    <row r="5" spans="1:3" ht="15.75">
      <c r="A5" s="360" t="s">
        <v>199</v>
      </c>
      <c r="B5" s="434">
        <v>21760</v>
      </c>
      <c r="C5" s="433">
        <v>7.3700000000000002E-2</v>
      </c>
    </row>
    <row r="6" spans="1:3" ht="15.75">
      <c r="A6" s="360" t="s">
        <v>196</v>
      </c>
      <c r="B6" s="434">
        <v>19543</v>
      </c>
      <c r="C6" s="433">
        <v>6.6199999999999995E-2</v>
      </c>
    </row>
    <row r="7" spans="1:3" ht="15.75">
      <c r="A7" s="360" t="s">
        <v>200</v>
      </c>
      <c r="B7" s="434">
        <v>16588</v>
      </c>
      <c r="C7" s="433">
        <v>5.62E-2</v>
      </c>
    </row>
    <row r="8" spans="1:3" ht="15.75">
      <c r="A8" s="360" t="s">
        <v>485</v>
      </c>
      <c r="B8" s="434">
        <v>5594</v>
      </c>
      <c r="C8" s="433">
        <v>1.89E-2</v>
      </c>
    </row>
    <row r="9" spans="1:3" ht="15.75">
      <c r="A9" s="360" t="s">
        <v>197</v>
      </c>
      <c r="B9" s="434">
        <v>4604</v>
      </c>
      <c r="C9" s="433">
        <v>1.5599999999999999E-2</v>
      </c>
    </row>
    <row r="10" spans="1:3" ht="15.75">
      <c r="A10" s="360" t="s">
        <v>486</v>
      </c>
      <c r="B10" s="434">
        <v>4365</v>
      </c>
      <c r="C10" s="433">
        <v>1.4800000000000001E-2</v>
      </c>
    </row>
    <row r="11" spans="1:3" ht="15.75">
      <c r="A11" s="360" t="s">
        <v>487</v>
      </c>
      <c r="B11" s="434">
        <v>3643</v>
      </c>
      <c r="C11" s="433">
        <v>1.23E-2</v>
      </c>
    </row>
    <row r="12" spans="1:3" ht="16.5" thickBot="1">
      <c r="A12" s="592" t="s">
        <v>488</v>
      </c>
      <c r="B12" s="435">
        <v>3227</v>
      </c>
      <c r="C12" s="436">
        <v>1.09E-2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horizontalDpi="4294967294" verticalDpi="0" r:id="rId1"/>
  <headerFooter>
    <oddHeader>&amp;RPříloha č. 4a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2"/>
  <sheetViews>
    <sheetView view="pageBreakPreview" zoomScale="70" zoomScaleNormal="80" zoomScaleSheetLayoutView="70" workbookViewId="0">
      <selection sqref="A1:L1"/>
    </sheetView>
  </sheetViews>
  <sheetFormatPr defaultRowHeight="15"/>
  <cols>
    <col min="1" max="12" width="13.42578125" customWidth="1"/>
  </cols>
  <sheetData>
    <row r="1" spans="1:12" ht="51" customHeight="1" thickBot="1">
      <c r="A1" s="868" t="s">
        <v>489</v>
      </c>
      <c r="B1" s="869"/>
      <c r="C1" s="869"/>
      <c r="D1" s="869"/>
      <c r="E1" s="869"/>
      <c r="F1" s="869"/>
      <c r="G1" s="869"/>
      <c r="H1" s="869"/>
      <c r="I1" s="869"/>
      <c r="J1" s="869"/>
      <c r="K1" s="869"/>
      <c r="L1" s="870"/>
    </row>
    <row r="2" spans="1:12" ht="95.25" customHeight="1" thickBot="1">
      <c r="A2" s="871" t="s">
        <v>490</v>
      </c>
      <c r="B2" s="872"/>
      <c r="C2" s="871" t="s">
        <v>491</v>
      </c>
      <c r="D2" s="872"/>
      <c r="E2" s="871" t="s">
        <v>492</v>
      </c>
      <c r="F2" s="872"/>
      <c r="G2" s="871" t="s">
        <v>493</v>
      </c>
      <c r="H2" s="872"/>
      <c r="I2" s="871" t="s">
        <v>494</v>
      </c>
      <c r="J2" s="872"/>
      <c r="K2" s="871" t="s">
        <v>495</v>
      </c>
      <c r="L2" s="872"/>
    </row>
    <row r="3" spans="1:12" ht="27" customHeight="1">
      <c r="A3" s="437" t="s">
        <v>202</v>
      </c>
      <c r="B3" s="438">
        <v>141858</v>
      </c>
      <c r="C3" s="439" t="s">
        <v>484</v>
      </c>
      <c r="D3" s="440">
        <v>7297</v>
      </c>
      <c r="E3" s="439" t="s">
        <v>484</v>
      </c>
      <c r="F3" s="438">
        <v>28269</v>
      </c>
      <c r="G3" s="439" t="s">
        <v>484</v>
      </c>
      <c r="H3" s="438">
        <v>2993</v>
      </c>
      <c r="I3" s="439" t="s">
        <v>496</v>
      </c>
      <c r="J3" s="438">
        <v>75</v>
      </c>
      <c r="K3" s="439" t="s">
        <v>484</v>
      </c>
      <c r="L3" s="438">
        <v>106</v>
      </c>
    </row>
    <row r="4" spans="1:12" ht="27" customHeight="1">
      <c r="A4" s="437" t="s">
        <v>199</v>
      </c>
      <c r="B4" s="438">
        <v>21760</v>
      </c>
      <c r="C4" s="439" t="s">
        <v>496</v>
      </c>
      <c r="D4" s="440">
        <v>428</v>
      </c>
      <c r="E4" s="439" t="s">
        <v>496</v>
      </c>
      <c r="F4" s="438">
        <v>4845</v>
      </c>
      <c r="G4" s="439" t="s">
        <v>497</v>
      </c>
      <c r="H4" s="438">
        <v>415</v>
      </c>
      <c r="I4" s="439" t="s">
        <v>484</v>
      </c>
      <c r="J4" s="438">
        <v>55</v>
      </c>
      <c r="K4" s="439" t="s">
        <v>498</v>
      </c>
      <c r="L4" s="438">
        <v>17</v>
      </c>
    </row>
    <row r="5" spans="1:12" ht="27" customHeight="1">
      <c r="A5" s="437" t="s">
        <v>196</v>
      </c>
      <c r="B5" s="438">
        <v>19543</v>
      </c>
      <c r="C5" s="439" t="s">
        <v>499</v>
      </c>
      <c r="D5" s="440">
        <v>357</v>
      </c>
      <c r="E5" s="439" t="s">
        <v>486</v>
      </c>
      <c r="F5" s="438">
        <v>4045</v>
      </c>
      <c r="G5" s="439" t="s">
        <v>500</v>
      </c>
      <c r="H5" s="438">
        <v>251</v>
      </c>
      <c r="I5" s="439" t="s">
        <v>501</v>
      </c>
      <c r="J5" s="438">
        <v>21</v>
      </c>
      <c r="K5" s="439" t="s">
        <v>502</v>
      </c>
      <c r="L5" s="438">
        <v>9</v>
      </c>
    </row>
    <row r="6" spans="1:12" ht="27" customHeight="1">
      <c r="A6" s="437" t="s">
        <v>200</v>
      </c>
      <c r="B6" s="438">
        <v>16588</v>
      </c>
      <c r="C6" s="439" t="s">
        <v>498</v>
      </c>
      <c r="D6" s="440">
        <v>353</v>
      </c>
      <c r="E6" s="439" t="s">
        <v>503</v>
      </c>
      <c r="F6" s="438">
        <v>1931</v>
      </c>
      <c r="G6" s="439" t="s">
        <v>496</v>
      </c>
      <c r="H6" s="438">
        <v>239</v>
      </c>
      <c r="I6" s="439" t="s">
        <v>504</v>
      </c>
      <c r="J6" s="438">
        <v>14</v>
      </c>
      <c r="K6" s="439" t="s">
        <v>496</v>
      </c>
      <c r="L6" s="438">
        <v>7</v>
      </c>
    </row>
    <row r="7" spans="1:12" ht="27" customHeight="1">
      <c r="A7" s="437" t="s">
        <v>197</v>
      </c>
      <c r="B7" s="438">
        <v>4604</v>
      </c>
      <c r="C7" s="439" t="s">
        <v>503</v>
      </c>
      <c r="D7" s="440">
        <v>262</v>
      </c>
      <c r="E7" s="439" t="s">
        <v>497</v>
      </c>
      <c r="F7" s="438">
        <v>1720</v>
      </c>
      <c r="G7" s="439" t="s">
        <v>504</v>
      </c>
      <c r="H7" s="438">
        <v>188</v>
      </c>
      <c r="I7" s="439" t="s">
        <v>498</v>
      </c>
      <c r="J7" s="438">
        <v>10</v>
      </c>
      <c r="K7" s="439" t="s">
        <v>505</v>
      </c>
      <c r="L7" s="438">
        <v>5</v>
      </c>
    </row>
    <row r="8" spans="1:12" ht="27" customHeight="1">
      <c r="A8" s="437" t="s">
        <v>506</v>
      </c>
      <c r="B8" s="438">
        <v>3643</v>
      </c>
      <c r="C8" s="439" t="s">
        <v>502</v>
      </c>
      <c r="D8" s="440">
        <v>244</v>
      </c>
      <c r="E8" s="439" t="s">
        <v>507</v>
      </c>
      <c r="F8" s="438">
        <v>1453</v>
      </c>
      <c r="G8" s="439" t="s">
        <v>503</v>
      </c>
      <c r="H8" s="438">
        <v>172</v>
      </c>
      <c r="I8" s="439" t="s">
        <v>505</v>
      </c>
      <c r="J8" s="438">
        <v>5</v>
      </c>
      <c r="K8" s="439" t="s">
        <v>499</v>
      </c>
      <c r="L8" s="438">
        <v>5</v>
      </c>
    </row>
    <row r="9" spans="1:12" ht="27" customHeight="1">
      <c r="A9" s="437" t="s">
        <v>488</v>
      </c>
      <c r="B9" s="438">
        <v>3227</v>
      </c>
      <c r="C9" s="439" t="s">
        <v>507</v>
      </c>
      <c r="D9" s="440">
        <v>235</v>
      </c>
      <c r="E9" s="439" t="s">
        <v>505</v>
      </c>
      <c r="F9" s="438">
        <v>1226</v>
      </c>
      <c r="G9" s="439" t="s">
        <v>502</v>
      </c>
      <c r="H9" s="438">
        <v>144</v>
      </c>
      <c r="I9" s="439" t="s">
        <v>502</v>
      </c>
      <c r="J9" s="438">
        <v>5</v>
      </c>
      <c r="K9" s="439" t="s">
        <v>504</v>
      </c>
      <c r="L9" s="438">
        <v>4</v>
      </c>
    </row>
    <row r="10" spans="1:12" ht="27" customHeight="1">
      <c r="A10" s="437" t="s">
        <v>198</v>
      </c>
      <c r="B10" s="438">
        <v>2480</v>
      </c>
      <c r="C10" s="439" t="s">
        <v>504</v>
      </c>
      <c r="D10" s="440">
        <v>204</v>
      </c>
      <c r="E10" s="439" t="s">
        <v>498</v>
      </c>
      <c r="F10" s="438">
        <v>997</v>
      </c>
      <c r="G10" s="439" t="s">
        <v>508</v>
      </c>
      <c r="H10" s="438">
        <v>144</v>
      </c>
      <c r="I10" s="439" t="s">
        <v>509</v>
      </c>
      <c r="J10" s="438">
        <v>5</v>
      </c>
      <c r="K10" s="439" t="s">
        <v>510</v>
      </c>
      <c r="L10" s="438">
        <v>4</v>
      </c>
    </row>
    <row r="11" spans="1:12" ht="27" customHeight="1">
      <c r="A11" s="437" t="s">
        <v>201</v>
      </c>
      <c r="B11" s="438">
        <v>2131</v>
      </c>
      <c r="C11" s="439" t="s">
        <v>486</v>
      </c>
      <c r="D11" s="440">
        <v>197</v>
      </c>
      <c r="E11" s="439" t="s">
        <v>511</v>
      </c>
      <c r="F11" s="438">
        <v>973</v>
      </c>
      <c r="G11" s="439" t="s">
        <v>512</v>
      </c>
      <c r="H11" s="438">
        <v>142</v>
      </c>
      <c r="I11" s="439" t="s">
        <v>507</v>
      </c>
      <c r="J11" s="438">
        <v>4</v>
      </c>
      <c r="K11" s="439" t="s">
        <v>513</v>
      </c>
      <c r="L11" s="438">
        <v>3</v>
      </c>
    </row>
    <row r="12" spans="1:12" ht="27" customHeight="1" thickBot="1">
      <c r="A12" s="441" t="s">
        <v>203</v>
      </c>
      <c r="B12" s="442">
        <v>1234</v>
      </c>
      <c r="C12" s="443" t="s">
        <v>501</v>
      </c>
      <c r="D12" s="444">
        <v>196</v>
      </c>
      <c r="E12" s="443" t="s">
        <v>510</v>
      </c>
      <c r="F12" s="442">
        <v>641</v>
      </c>
      <c r="G12" s="443" t="s">
        <v>486</v>
      </c>
      <c r="H12" s="442">
        <v>123</v>
      </c>
      <c r="I12" s="443" t="s">
        <v>514</v>
      </c>
      <c r="J12" s="442">
        <v>4</v>
      </c>
      <c r="K12" s="443" t="s">
        <v>515</v>
      </c>
      <c r="L12" s="442">
        <v>2</v>
      </c>
    </row>
  </sheetData>
  <mergeCells count="7">
    <mergeCell ref="A1:L1"/>
    <mergeCell ref="A2:B2"/>
    <mergeCell ref="C2:D2"/>
    <mergeCell ref="E2:F2"/>
    <mergeCell ref="G2:H2"/>
    <mergeCell ref="I2:J2"/>
    <mergeCell ref="K2:L2"/>
  </mergeCells>
  <pageMargins left="0.70866141732283472" right="0.70866141732283472" top="0.78740157480314965" bottom="0.78740157480314965" header="0.31496062992125984" footer="0.31496062992125984"/>
  <pageSetup paperSize="9" scale="80" orientation="landscape" horizontalDpi="4294967294" verticalDpi="0" r:id="rId1"/>
  <headerFooter>
    <oddHeader>&amp;RPříloha č. 4b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2"/>
  <sheetViews>
    <sheetView view="pageBreakPreview" zoomScale="90" zoomScaleNormal="80" zoomScaleSheetLayoutView="90" workbookViewId="0">
      <selection sqref="A1:C1"/>
    </sheetView>
  </sheetViews>
  <sheetFormatPr defaultRowHeight="15"/>
  <cols>
    <col min="1" max="1" width="62.5703125" customWidth="1"/>
    <col min="2" max="3" width="20.42578125" customWidth="1"/>
  </cols>
  <sheetData>
    <row r="1" spans="1:3" ht="36" customHeight="1" thickBot="1">
      <c r="A1" s="657" t="s">
        <v>516</v>
      </c>
      <c r="B1" s="658"/>
      <c r="C1" s="659"/>
    </row>
    <row r="2" spans="1:3" ht="35.25" customHeight="1" thickBot="1">
      <c r="A2" s="593" t="s">
        <v>517</v>
      </c>
      <c r="B2" s="445" t="s">
        <v>482</v>
      </c>
      <c r="C2" s="446" t="s">
        <v>483</v>
      </c>
    </row>
    <row r="3" spans="1:3" ht="18.75" customHeight="1">
      <c r="A3" s="594" t="s">
        <v>518</v>
      </c>
      <c r="B3" s="447">
        <v>84126</v>
      </c>
      <c r="C3" s="448">
        <v>0.2848</v>
      </c>
    </row>
    <row r="4" spans="1:3" ht="18.75" customHeight="1">
      <c r="A4" s="594" t="s">
        <v>519</v>
      </c>
      <c r="B4" s="447">
        <v>49342</v>
      </c>
      <c r="C4" s="448">
        <v>0.1671</v>
      </c>
    </row>
    <row r="5" spans="1:3" ht="18.75" customHeight="1">
      <c r="A5" s="594" t="s">
        <v>520</v>
      </c>
      <c r="B5" s="447">
        <v>43717</v>
      </c>
      <c r="C5" s="448">
        <v>0.14799999999999999</v>
      </c>
    </row>
    <row r="6" spans="1:3" ht="18.75" customHeight="1">
      <c r="A6" s="594" t="s">
        <v>521</v>
      </c>
      <c r="B6" s="447">
        <v>35969</v>
      </c>
      <c r="C6" s="448">
        <v>0.12180000000000001</v>
      </c>
    </row>
    <row r="7" spans="1:3" ht="18.75" customHeight="1">
      <c r="A7" s="594" t="s">
        <v>522</v>
      </c>
      <c r="B7" s="447">
        <v>29350</v>
      </c>
      <c r="C7" s="448">
        <v>9.9400000000000002E-2</v>
      </c>
    </row>
    <row r="8" spans="1:3" ht="18.75" customHeight="1">
      <c r="A8" s="594" t="s">
        <v>523</v>
      </c>
      <c r="B8" s="447">
        <v>23691</v>
      </c>
      <c r="C8" s="448">
        <v>8.0199999999999994E-2</v>
      </c>
    </row>
    <row r="9" spans="1:3" ht="18.75" customHeight="1">
      <c r="A9" s="594" t="s">
        <v>524</v>
      </c>
      <c r="B9" s="447">
        <v>16233</v>
      </c>
      <c r="C9" s="448">
        <v>5.5E-2</v>
      </c>
    </row>
    <row r="10" spans="1:3" ht="18.75" customHeight="1">
      <c r="A10" s="594" t="s">
        <v>525</v>
      </c>
      <c r="B10" s="447">
        <v>10844</v>
      </c>
      <c r="C10" s="448">
        <v>3.6700000000000003E-2</v>
      </c>
    </row>
    <row r="11" spans="1:3" ht="18.75" customHeight="1">
      <c r="A11" s="594" t="s">
        <v>526</v>
      </c>
      <c r="B11" s="447">
        <v>1905</v>
      </c>
      <c r="C11" s="448">
        <v>6.4000000000000003E-3</v>
      </c>
    </row>
    <row r="12" spans="1:3" ht="18.75" customHeight="1" thickBot="1">
      <c r="A12" s="595" t="s">
        <v>527</v>
      </c>
      <c r="B12" s="449">
        <v>177</v>
      </c>
      <c r="C12" s="450">
        <v>5.9999999999999995E-4</v>
      </c>
    </row>
  </sheetData>
  <mergeCells count="1">
    <mergeCell ref="A1:C1"/>
  </mergeCells>
  <pageMargins left="0.7" right="0.7" top="0.78740157499999996" bottom="0.78740157499999996" header="0.3" footer="0.3"/>
  <pageSetup paperSize="9" orientation="landscape" horizontalDpi="4294967294" verticalDpi="0" r:id="rId1"/>
  <headerFooter>
    <oddHeader>&amp;RPříloha č. 4c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1"/>
  <sheetViews>
    <sheetView view="pageBreakPreview" zoomScale="90" zoomScaleNormal="90" zoomScaleSheetLayoutView="90" workbookViewId="0">
      <selection sqref="A1:C1"/>
    </sheetView>
  </sheetViews>
  <sheetFormatPr defaultRowHeight="15"/>
  <cols>
    <col min="1" max="1" width="36.85546875" customWidth="1"/>
    <col min="2" max="2" width="22.7109375" customWidth="1"/>
    <col min="3" max="3" width="10" customWidth="1"/>
  </cols>
  <sheetData>
    <row r="1" spans="1:3" ht="54" customHeight="1" thickBot="1">
      <c r="A1" s="662" t="s">
        <v>528</v>
      </c>
      <c r="B1" s="663"/>
      <c r="C1" s="664"/>
    </row>
    <row r="2" spans="1:3" ht="23.25" customHeight="1">
      <c r="A2" s="665" t="s">
        <v>529</v>
      </c>
      <c r="B2" s="451" t="s">
        <v>530</v>
      </c>
      <c r="C2" s="452">
        <v>5702</v>
      </c>
    </row>
    <row r="3" spans="1:3" ht="23.25" customHeight="1">
      <c r="A3" s="666"/>
      <c r="B3" s="453" t="s">
        <v>531</v>
      </c>
      <c r="C3" s="454">
        <v>1132</v>
      </c>
    </row>
    <row r="4" spans="1:3" ht="23.25" customHeight="1">
      <c r="A4" s="667" t="s">
        <v>532</v>
      </c>
      <c r="B4" s="455" t="s">
        <v>530</v>
      </c>
      <c r="C4" s="456">
        <v>2535</v>
      </c>
    </row>
    <row r="5" spans="1:3" ht="23.25" customHeight="1">
      <c r="A5" s="668"/>
      <c r="B5" s="453" t="s">
        <v>531</v>
      </c>
      <c r="C5" s="454">
        <v>676</v>
      </c>
    </row>
    <row r="6" spans="1:3" ht="23.25" customHeight="1">
      <c r="A6" s="667" t="s">
        <v>533</v>
      </c>
      <c r="B6" s="455" t="s">
        <v>530</v>
      </c>
      <c r="C6" s="456">
        <v>216</v>
      </c>
    </row>
    <row r="7" spans="1:3" ht="23.25" customHeight="1">
      <c r="A7" s="668"/>
      <c r="B7" s="453" t="s">
        <v>531</v>
      </c>
      <c r="C7" s="454">
        <v>154</v>
      </c>
    </row>
    <row r="8" spans="1:3" ht="23.25" customHeight="1">
      <c r="A8" s="667" t="s">
        <v>534</v>
      </c>
      <c r="B8" s="455" t="s">
        <v>530</v>
      </c>
      <c r="C8" s="456">
        <v>105</v>
      </c>
    </row>
    <row r="9" spans="1:3" ht="23.25" customHeight="1">
      <c r="A9" s="668"/>
      <c r="B9" s="453" t="s">
        <v>531</v>
      </c>
      <c r="C9" s="454">
        <v>81</v>
      </c>
    </row>
    <row r="10" spans="1:3" ht="23.25" customHeight="1">
      <c r="A10" s="660" t="s">
        <v>535</v>
      </c>
      <c r="B10" s="437" t="s">
        <v>530</v>
      </c>
      <c r="C10" s="438">
        <v>1643</v>
      </c>
    </row>
    <row r="11" spans="1:3" ht="23.25" customHeight="1" thickBot="1">
      <c r="A11" s="661"/>
      <c r="B11" s="441" t="s">
        <v>531</v>
      </c>
      <c r="C11" s="442">
        <v>0</v>
      </c>
    </row>
  </sheetData>
  <mergeCells count="6">
    <mergeCell ref="A10:A11"/>
    <mergeCell ref="A1:C1"/>
    <mergeCell ref="A2:A3"/>
    <mergeCell ref="A4:A5"/>
    <mergeCell ref="A6:A7"/>
    <mergeCell ref="A8:A9"/>
  </mergeCells>
  <pageMargins left="0.7" right="0.7" top="0.78740157499999996" bottom="0.78740157499999996" header="0.3" footer="0.3"/>
  <pageSetup paperSize="9" orientation="portrait" horizontalDpi="4294967294" verticalDpi="0" r:id="rId1"/>
  <headerFooter>
    <oddHeader>&amp;RPříloha č. 4d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37"/>
  <sheetViews>
    <sheetView view="pageBreakPreview" zoomScale="80" zoomScaleNormal="80" zoomScaleSheetLayoutView="80" workbookViewId="0">
      <selection sqref="A1:H1"/>
    </sheetView>
  </sheetViews>
  <sheetFormatPr defaultRowHeight="15"/>
  <cols>
    <col min="1" max="8" width="11.42578125" customWidth="1"/>
  </cols>
  <sheetData>
    <row r="1" spans="1:8" ht="45" customHeight="1" thickBot="1">
      <c r="A1" s="605" t="s">
        <v>311</v>
      </c>
      <c r="B1" s="605"/>
      <c r="C1" s="605"/>
      <c r="D1" s="605"/>
      <c r="E1" s="605"/>
      <c r="F1" s="605"/>
      <c r="G1" s="605"/>
      <c r="H1" s="605"/>
    </row>
    <row r="2" spans="1:8" ht="25.5" customHeight="1" thickBot="1">
      <c r="A2" s="735" t="s">
        <v>191</v>
      </c>
      <c r="B2" s="736"/>
      <c r="C2" s="736"/>
      <c r="D2" s="736"/>
      <c r="E2" s="736"/>
      <c r="F2" s="736"/>
      <c r="G2" s="737"/>
    </row>
    <row r="3" spans="1:8" ht="19.5" customHeight="1">
      <c r="A3" s="738" t="s">
        <v>312</v>
      </c>
      <c r="B3" s="739"/>
      <c r="C3" s="740"/>
      <c r="D3" s="718">
        <v>417</v>
      </c>
      <c r="E3" s="745" t="s">
        <v>81</v>
      </c>
      <c r="F3" s="745"/>
      <c r="G3" s="387">
        <v>276</v>
      </c>
      <c r="H3" s="95"/>
    </row>
    <row r="4" spans="1:8" ht="19.5" customHeight="1" thickBot="1">
      <c r="A4" s="741"/>
      <c r="B4" s="742"/>
      <c r="C4" s="743"/>
      <c r="D4" s="744"/>
      <c r="E4" s="746" t="s">
        <v>82</v>
      </c>
      <c r="F4" s="746"/>
      <c r="G4" s="388">
        <v>141</v>
      </c>
      <c r="H4" s="95"/>
    </row>
    <row r="5" spans="1:8" ht="32.25" customHeight="1" thickBot="1">
      <c r="A5" s="95"/>
      <c r="B5" s="95"/>
      <c r="C5" s="95"/>
      <c r="D5" s="95"/>
      <c r="E5" s="95"/>
      <c r="F5" s="95"/>
      <c r="G5" s="95"/>
      <c r="H5" s="95"/>
    </row>
    <row r="6" spans="1:8" ht="28.5" customHeight="1" thickBot="1">
      <c r="A6" s="709" t="s">
        <v>313</v>
      </c>
      <c r="B6" s="710"/>
      <c r="C6" s="710"/>
      <c r="D6" s="710"/>
      <c r="E6" s="710"/>
      <c r="F6" s="710"/>
      <c r="G6" s="710"/>
      <c r="H6" s="711"/>
    </row>
    <row r="7" spans="1:8" ht="18" customHeight="1">
      <c r="A7" s="712" t="s">
        <v>314</v>
      </c>
      <c r="B7" s="713"/>
      <c r="C7" s="713"/>
      <c r="D7" s="714"/>
      <c r="E7" s="718">
        <v>457</v>
      </c>
      <c r="F7" s="719" t="s">
        <v>81</v>
      </c>
      <c r="G7" s="719"/>
      <c r="H7" s="387">
        <v>394</v>
      </c>
    </row>
    <row r="8" spans="1:8" ht="18" customHeight="1">
      <c r="A8" s="715"/>
      <c r="B8" s="716"/>
      <c r="C8" s="716"/>
      <c r="D8" s="717"/>
      <c r="E8" s="707"/>
      <c r="F8" s="720" t="s">
        <v>82</v>
      </c>
      <c r="G8" s="720"/>
      <c r="H8" s="389">
        <v>63</v>
      </c>
    </row>
    <row r="9" spans="1:8" ht="30" customHeight="1">
      <c r="A9" s="721" t="s">
        <v>315</v>
      </c>
      <c r="B9" s="722"/>
      <c r="C9" s="722"/>
      <c r="D9" s="723"/>
      <c r="E9" s="730">
        <v>406</v>
      </c>
      <c r="F9" s="733" t="s">
        <v>316</v>
      </c>
      <c r="G9" s="733"/>
      <c r="H9" s="389">
        <v>288</v>
      </c>
    </row>
    <row r="10" spans="1:8" ht="33" customHeight="1">
      <c r="A10" s="724"/>
      <c r="B10" s="725"/>
      <c r="C10" s="725"/>
      <c r="D10" s="726"/>
      <c r="E10" s="731"/>
      <c r="F10" s="733" t="s">
        <v>317</v>
      </c>
      <c r="G10" s="733"/>
      <c r="H10" s="389">
        <v>87</v>
      </c>
    </row>
    <row r="11" spans="1:8" ht="33.75" customHeight="1" thickBot="1">
      <c r="A11" s="727"/>
      <c r="B11" s="728"/>
      <c r="C11" s="728"/>
      <c r="D11" s="729"/>
      <c r="E11" s="732"/>
      <c r="F11" s="734" t="s">
        <v>318</v>
      </c>
      <c r="G11" s="734"/>
      <c r="H11" s="390">
        <v>50</v>
      </c>
    </row>
    <row r="12" spans="1:8" ht="29.25" customHeight="1" thickBot="1">
      <c r="A12" s="693" t="s">
        <v>319</v>
      </c>
      <c r="B12" s="694"/>
      <c r="C12" s="694"/>
      <c r="D12" s="694"/>
      <c r="E12" s="695">
        <v>16</v>
      </c>
      <c r="F12" s="695"/>
      <c r="G12" s="695"/>
      <c r="H12" s="696"/>
    </row>
    <row r="13" spans="1:8" ht="20.25" customHeight="1">
      <c r="A13" s="697" t="s">
        <v>320</v>
      </c>
      <c r="B13" s="698"/>
      <c r="C13" s="698"/>
      <c r="D13" s="698"/>
      <c r="E13" s="685">
        <v>104</v>
      </c>
      <c r="F13" s="685"/>
      <c r="G13" s="685"/>
      <c r="H13" s="686"/>
    </row>
    <row r="14" spans="1:8" ht="20.25" customHeight="1" thickBot="1">
      <c r="A14" s="699"/>
      <c r="B14" s="700"/>
      <c r="C14" s="700"/>
      <c r="D14" s="700"/>
      <c r="E14" s="677"/>
      <c r="F14" s="677"/>
      <c r="G14" s="677"/>
      <c r="H14" s="678"/>
    </row>
    <row r="15" spans="1:8" ht="27" customHeight="1" thickBot="1">
      <c r="A15" s="95"/>
      <c r="B15" s="95"/>
      <c r="C15" s="95"/>
      <c r="D15" s="95"/>
      <c r="E15" s="95"/>
      <c r="F15" s="95"/>
      <c r="G15" s="95"/>
      <c r="H15" s="95"/>
    </row>
    <row r="16" spans="1:8" s="213" customFormat="1" ht="27" customHeight="1" thickBot="1">
      <c r="A16" s="701" t="s">
        <v>321</v>
      </c>
      <c r="B16" s="702"/>
      <c r="C16" s="702"/>
      <c r="D16" s="702"/>
      <c r="E16" s="702"/>
      <c r="F16" s="702"/>
      <c r="G16" s="702"/>
      <c r="H16" s="703"/>
    </row>
    <row r="17" spans="1:8" ht="27" customHeight="1">
      <c r="A17" s="704" t="s">
        <v>322</v>
      </c>
      <c r="B17" s="705"/>
      <c r="C17" s="706" t="s">
        <v>323</v>
      </c>
      <c r="D17" s="706"/>
      <c r="E17" s="707">
        <v>318</v>
      </c>
      <c r="F17" s="706" t="s">
        <v>324</v>
      </c>
      <c r="G17" s="706"/>
      <c r="H17" s="708">
        <v>295</v>
      </c>
    </row>
    <row r="18" spans="1:8" ht="27" customHeight="1">
      <c r="A18" s="687"/>
      <c r="B18" s="688"/>
      <c r="C18" s="689"/>
      <c r="D18" s="689"/>
      <c r="E18" s="672"/>
      <c r="F18" s="689"/>
      <c r="G18" s="689"/>
      <c r="H18" s="673"/>
    </row>
    <row r="19" spans="1:8">
      <c r="A19" s="687" t="s">
        <v>325</v>
      </c>
      <c r="B19" s="688"/>
      <c r="C19" s="689" t="s">
        <v>323</v>
      </c>
      <c r="D19" s="689"/>
      <c r="E19" s="672">
        <v>121</v>
      </c>
      <c r="F19" s="689" t="s">
        <v>324</v>
      </c>
      <c r="G19" s="689"/>
      <c r="H19" s="673">
        <v>84</v>
      </c>
    </row>
    <row r="20" spans="1:8">
      <c r="A20" s="687"/>
      <c r="B20" s="688"/>
      <c r="C20" s="689"/>
      <c r="D20" s="689"/>
      <c r="E20" s="672"/>
      <c r="F20" s="689"/>
      <c r="G20" s="689"/>
      <c r="H20" s="673"/>
    </row>
    <row r="21" spans="1:8">
      <c r="A21" s="687" t="s">
        <v>326</v>
      </c>
      <c r="B21" s="688"/>
      <c r="C21" s="689" t="s">
        <v>323</v>
      </c>
      <c r="D21" s="689"/>
      <c r="E21" s="672">
        <v>27</v>
      </c>
      <c r="F21" s="689" t="s">
        <v>327</v>
      </c>
      <c r="G21" s="689"/>
      <c r="H21" s="673">
        <v>23</v>
      </c>
    </row>
    <row r="22" spans="1:8" ht="15.75" thickBot="1">
      <c r="A22" s="690"/>
      <c r="B22" s="691"/>
      <c r="C22" s="692"/>
      <c r="D22" s="692"/>
      <c r="E22" s="677"/>
      <c r="F22" s="692"/>
      <c r="G22" s="692"/>
      <c r="H22" s="678"/>
    </row>
    <row r="23" spans="1:8" ht="16.5" thickBot="1">
      <c r="A23" s="95"/>
      <c r="B23" s="95"/>
      <c r="C23" s="95"/>
      <c r="D23" s="95"/>
      <c r="E23" s="95"/>
      <c r="F23" s="95"/>
      <c r="G23" s="95"/>
      <c r="H23" s="95"/>
    </row>
    <row r="24" spans="1:8" ht="24.75" customHeight="1" thickBot="1">
      <c r="A24" s="679" t="s">
        <v>328</v>
      </c>
      <c r="B24" s="680"/>
      <c r="C24" s="680"/>
      <c r="D24" s="680"/>
      <c r="E24" s="680"/>
      <c r="F24" s="680"/>
      <c r="G24" s="680"/>
      <c r="H24" s="681"/>
    </row>
    <row r="25" spans="1:8">
      <c r="A25" s="682" t="s">
        <v>329</v>
      </c>
      <c r="B25" s="683"/>
      <c r="C25" s="684" t="s">
        <v>323</v>
      </c>
      <c r="D25" s="684"/>
      <c r="E25" s="685">
        <v>32</v>
      </c>
      <c r="F25" s="684" t="s">
        <v>324</v>
      </c>
      <c r="G25" s="684"/>
      <c r="H25" s="686">
        <v>21</v>
      </c>
    </row>
    <row r="26" spans="1:8">
      <c r="A26" s="669"/>
      <c r="B26" s="670"/>
      <c r="C26" s="671"/>
      <c r="D26" s="671"/>
      <c r="E26" s="672"/>
      <c r="F26" s="671"/>
      <c r="G26" s="671"/>
      <c r="H26" s="673"/>
    </row>
    <row r="27" spans="1:8">
      <c r="A27" s="669" t="s">
        <v>330</v>
      </c>
      <c r="B27" s="670"/>
      <c r="C27" s="671" t="s">
        <v>323</v>
      </c>
      <c r="D27" s="671"/>
      <c r="E27" s="672">
        <v>10</v>
      </c>
      <c r="F27" s="671" t="s">
        <v>324</v>
      </c>
      <c r="G27" s="671"/>
      <c r="H27" s="673">
        <v>47</v>
      </c>
    </row>
    <row r="28" spans="1:8">
      <c r="A28" s="669"/>
      <c r="B28" s="670"/>
      <c r="C28" s="671"/>
      <c r="D28" s="671"/>
      <c r="E28" s="672"/>
      <c r="F28" s="671"/>
      <c r="G28" s="671"/>
      <c r="H28" s="673"/>
    </row>
    <row r="29" spans="1:8">
      <c r="A29" s="669" t="s">
        <v>331</v>
      </c>
      <c r="B29" s="670"/>
      <c r="C29" s="671" t="s">
        <v>323</v>
      </c>
      <c r="D29" s="671"/>
      <c r="E29" s="672">
        <v>0</v>
      </c>
      <c r="F29" s="671" t="s">
        <v>324</v>
      </c>
      <c r="G29" s="671"/>
      <c r="H29" s="673">
        <v>0</v>
      </c>
    </row>
    <row r="30" spans="1:8">
      <c r="A30" s="669"/>
      <c r="B30" s="670"/>
      <c r="C30" s="671"/>
      <c r="D30" s="671"/>
      <c r="E30" s="672"/>
      <c r="F30" s="671"/>
      <c r="G30" s="671"/>
      <c r="H30" s="673"/>
    </row>
    <row r="31" spans="1:8" ht="15.75" thickBot="1">
      <c r="A31" s="674"/>
      <c r="B31" s="675"/>
      <c r="C31" s="676"/>
      <c r="D31" s="676"/>
      <c r="E31" s="677"/>
      <c r="F31" s="676"/>
      <c r="G31" s="676"/>
      <c r="H31" s="678"/>
    </row>
    <row r="32" spans="1:8">
      <c r="A32" s="214"/>
      <c r="B32" s="214"/>
      <c r="C32" s="214"/>
      <c r="D32" s="214"/>
      <c r="E32" s="215"/>
      <c r="F32" s="214"/>
      <c r="G32" s="214"/>
      <c r="H32" s="215"/>
    </row>
    <row r="33" spans="1:8" ht="17.25" customHeight="1">
      <c r="A33" s="214"/>
      <c r="B33" s="214"/>
      <c r="C33" s="214"/>
      <c r="D33" s="214"/>
      <c r="E33" s="215"/>
      <c r="F33" s="214"/>
      <c r="G33" s="214"/>
      <c r="H33" s="215"/>
    </row>
    <row r="34" spans="1:8" s="187" customFormat="1" ht="15.75" customHeight="1">
      <c r="A34" s="216"/>
      <c r="B34" s="216"/>
      <c r="C34" s="216"/>
      <c r="D34" s="216"/>
      <c r="E34" s="217"/>
      <c r="F34" s="216"/>
      <c r="G34" s="216"/>
      <c r="H34" s="217"/>
    </row>
    <row r="35" spans="1:8" ht="15" hidden="1" customHeight="1">
      <c r="A35" s="216"/>
      <c r="B35" s="216"/>
      <c r="C35" s="4"/>
      <c r="D35" s="4"/>
      <c r="E35" s="4"/>
      <c r="F35" s="4"/>
      <c r="G35" s="4"/>
      <c r="H35" s="4"/>
    </row>
    <row r="36" spans="1:8">
      <c r="A36" s="218"/>
      <c r="B36" s="218"/>
      <c r="C36" s="216"/>
      <c r="D36" s="216"/>
      <c r="E36" s="219"/>
      <c r="F36" s="216"/>
      <c r="G36" s="216"/>
      <c r="H36" s="219"/>
    </row>
    <row r="37" spans="1:8">
      <c r="A37" s="218"/>
      <c r="B37" s="218"/>
      <c r="C37" s="216"/>
      <c r="D37" s="216"/>
      <c r="E37" s="219"/>
      <c r="F37" s="216"/>
      <c r="G37" s="216"/>
      <c r="H37" s="219"/>
    </row>
  </sheetData>
  <mergeCells count="52">
    <mergeCell ref="A1:H1"/>
    <mergeCell ref="A2:G2"/>
    <mergeCell ref="A3:C4"/>
    <mergeCell ref="D3:D4"/>
    <mergeCell ref="E3:F3"/>
    <mergeCell ref="E4:F4"/>
    <mergeCell ref="A9:D11"/>
    <mergeCell ref="E9:E11"/>
    <mergeCell ref="F9:G9"/>
    <mergeCell ref="F10:G10"/>
    <mergeCell ref="F11:G11"/>
    <mergeCell ref="A6:H6"/>
    <mergeCell ref="A7:D8"/>
    <mergeCell ref="E7:E8"/>
    <mergeCell ref="F7:G7"/>
    <mergeCell ref="F8:G8"/>
    <mergeCell ref="A17:B18"/>
    <mergeCell ref="C17:D18"/>
    <mergeCell ref="E17:E18"/>
    <mergeCell ref="F17:G18"/>
    <mergeCell ref="H17:H18"/>
    <mergeCell ref="A12:D12"/>
    <mergeCell ref="E12:H12"/>
    <mergeCell ref="A13:D14"/>
    <mergeCell ref="E13:H14"/>
    <mergeCell ref="A16:H16"/>
    <mergeCell ref="A21:B22"/>
    <mergeCell ref="C21:D22"/>
    <mergeCell ref="E21:E22"/>
    <mergeCell ref="F21:G22"/>
    <mergeCell ref="H21:H22"/>
    <mergeCell ref="A19:B20"/>
    <mergeCell ref="C19:D20"/>
    <mergeCell ref="E19:E20"/>
    <mergeCell ref="F19:G20"/>
    <mergeCell ref="H19:H20"/>
    <mergeCell ref="A24:H24"/>
    <mergeCell ref="A25:B26"/>
    <mergeCell ref="C25:D26"/>
    <mergeCell ref="E25:E26"/>
    <mergeCell ref="F25:G26"/>
    <mergeCell ref="H25:H26"/>
    <mergeCell ref="A29:B31"/>
    <mergeCell ref="C29:D31"/>
    <mergeCell ref="E29:E31"/>
    <mergeCell ref="F29:G31"/>
    <mergeCell ref="H29:H31"/>
    <mergeCell ref="A27:B28"/>
    <mergeCell ref="C27:D28"/>
    <mergeCell ref="E27:E28"/>
    <mergeCell ref="F27:G28"/>
    <mergeCell ref="H27:H28"/>
  </mergeCells>
  <printOptions horizontalCentered="1"/>
  <pageMargins left="0.70866141732283472" right="0.70866141732283472" top="1.1417322834645669" bottom="0.74803149606299213" header="0.31496062992125984" footer="0.31496062992125984"/>
  <pageSetup paperSize="9" scale="95" orientation="portrait" horizontalDpi="4294967294" r:id="rId1"/>
  <headerFooter>
    <oddHeader>&amp;RPříloha č. 5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73"/>
  <sheetViews>
    <sheetView view="pageBreakPreview" zoomScale="10" zoomScaleNormal="20" zoomScaleSheetLayoutView="10" workbookViewId="0">
      <selection sqref="A1:Y2"/>
    </sheetView>
  </sheetViews>
  <sheetFormatPr defaultRowHeight="15"/>
  <cols>
    <col min="1" max="1" width="93.140625" customWidth="1"/>
    <col min="2" max="25" width="35.7109375" customWidth="1"/>
  </cols>
  <sheetData>
    <row r="1" spans="1:25" ht="87" customHeight="1">
      <c r="A1" s="774" t="s">
        <v>226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  <c r="O1" s="774"/>
      <c r="P1" s="774"/>
      <c r="Q1" s="774"/>
      <c r="R1" s="774"/>
      <c r="S1" s="774"/>
      <c r="T1" s="774"/>
      <c r="U1" s="774"/>
      <c r="V1" s="774"/>
      <c r="W1" s="774"/>
      <c r="X1" s="774"/>
      <c r="Y1" s="774"/>
    </row>
    <row r="2" spans="1:25" ht="87" customHeight="1" thickBot="1">
      <c r="A2" s="775"/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775"/>
      <c r="P2" s="775"/>
      <c r="Q2" s="775"/>
      <c r="R2" s="775"/>
      <c r="S2" s="775"/>
      <c r="T2" s="775"/>
      <c r="U2" s="775"/>
      <c r="V2" s="775"/>
      <c r="W2" s="775"/>
      <c r="X2" s="775"/>
      <c r="Y2" s="775"/>
    </row>
    <row r="3" spans="1:25" ht="279.75" customHeight="1" thickBot="1">
      <c r="A3" s="776" t="s">
        <v>192</v>
      </c>
      <c r="B3" s="779" t="s">
        <v>120</v>
      </c>
      <c r="C3" s="780"/>
      <c r="D3" s="780"/>
      <c r="E3" s="780"/>
      <c r="F3" s="779" t="s">
        <v>121</v>
      </c>
      <c r="G3" s="780"/>
      <c r="H3" s="780"/>
      <c r="I3" s="781"/>
      <c r="J3" s="779" t="s">
        <v>122</v>
      </c>
      <c r="K3" s="780"/>
      <c r="L3" s="780"/>
      <c r="M3" s="781"/>
      <c r="N3" s="779" t="s">
        <v>123</v>
      </c>
      <c r="O3" s="780"/>
      <c r="P3" s="779" t="s">
        <v>190</v>
      </c>
      <c r="Q3" s="780"/>
      <c r="R3" s="780"/>
      <c r="S3" s="781"/>
      <c r="T3" s="779" t="s">
        <v>124</v>
      </c>
      <c r="U3" s="781"/>
      <c r="V3" s="780" t="s">
        <v>125</v>
      </c>
      <c r="W3" s="780"/>
      <c r="X3" s="779" t="s">
        <v>227</v>
      </c>
      <c r="Y3" s="781"/>
    </row>
    <row r="4" spans="1:25" ht="112.5" customHeight="1" thickTop="1">
      <c r="A4" s="777"/>
      <c r="B4" s="770" t="s">
        <v>68</v>
      </c>
      <c r="C4" s="771"/>
      <c r="D4" s="770" t="s">
        <v>69</v>
      </c>
      <c r="E4" s="770"/>
      <c r="F4" s="769" t="s">
        <v>68</v>
      </c>
      <c r="G4" s="771"/>
      <c r="H4" s="770" t="s">
        <v>69</v>
      </c>
      <c r="I4" s="771"/>
      <c r="J4" s="769" t="s">
        <v>68</v>
      </c>
      <c r="K4" s="771"/>
      <c r="L4" s="770" t="s">
        <v>69</v>
      </c>
      <c r="M4" s="771"/>
      <c r="N4" s="769" t="s">
        <v>69</v>
      </c>
      <c r="O4" s="770"/>
      <c r="P4" s="769" t="s">
        <v>68</v>
      </c>
      <c r="Q4" s="771"/>
      <c r="R4" s="770" t="s">
        <v>69</v>
      </c>
      <c r="S4" s="770"/>
      <c r="T4" s="769" t="s">
        <v>69</v>
      </c>
      <c r="U4" s="771"/>
      <c r="V4" s="772" t="s">
        <v>126</v>
      </c>
      <c r="W4" s="773"/>
      <c r="X4" s="770" t="s">
        <v>79</v>
      </c>
      <c r="Y4" s="771"/>
    </row>
    <row r="5" spans="1:25" ht="82.5" customHeight="1">
      <c r="A5" s="777"/>
      <c r="B5" s="748" t="s">
        <v>217</v>
      </c>
      <c r="C5" s="751" t="s">
        <v>218</v>
      </c>
      <c r="D5" s="748" t="s">
        <v>217</v>
      </c>
      <c r="E5" s="751" t="s">
        <v>218</v>
      </c>
      <c r="F5" s="748" t="s">
        <v>217</v>
      </c>
      <c r="G5" s="751" t="s">
        <v>218</v>
      </c>
      <c r="H5" s="748" t="s">
        <v>217</v>
      </c>
      <c r="I5" s="751" t="s">
        <v>218</v>
      </c>
      <c r="J5" s="748" t="s">
        <v>217</v>
      </c>
      <c r="K5" s="751" t="s">
        <v>218</v>
      </c>
      <c r="L5" s="748" t="s">
        <v>217</v>
      </c>
      <c r="M5" s="751" t="s">
        <v>218</v>
      </c>
      <c r="N5" s="748" t="s">
        <v>217</v>
      </c>
      <c r="O5" s="751" t="s">
        <v>218</v>
      </c>
      <c r="P5" s="748" t="s">
        <v>217</v>
      </c>
      <c r="Q5" s="751" t="s">
        <v>218</v>
      </c>
      <c r="R5" s="748" t="s">
        <v>217</v>
      </c>
      <c r="S5" s="751" t="s">
        <v>218</v>
      </c>
      <c r="T5" s="748" t="s">
        <v>217</v>
      </c>
      <c r="U5" s="751" t="s">
        <v>218</v>
      </c>
      <c r="V5" s="748" t="s">
        <v>217</v>
      </c>
      <c r="W5" s="751" t="s">
        <v>218</v>
      </c>
      <c r="X5" s="748" t="s">
        <v>217</v>
      </c>
      <c r="Y5" s="751" t="s">
        <v>218</v>
      </c>
    </row>
    <row r="6" spans="1:25" ht="82.5" customHeight="1">
      <c r="A6" s="777"/>
      <c r="B6" s="749"/>
      <c r="C6" s="752"/>
      <c r="D6" s="749"/>
      <c r="E6" s="752"/>
      <c r="F6" s="749"/>
      <c r="G6" s="752"/>
      <c r="H6" s="749"/>
      <c r="I6" s="752"/>
      <c r="J6" s="749"/>
      <c r="K6" s="752"/>
      <c r="L6" s="749"/>
      <c r="M6" s="752"/>
      <c r="N6" s="749"/>
      <c r="O6" s="752"/>
      <c r="P6" s="749"/>
      <c r="Q6" s="752"/>
      <c r="R6" s="749"/>
      <c r="S6" s="752"/>
      <c r="T6" s="749"/>
      <c r="U6" s="752"/>
      <c r="V6" s="749"/>
      <c r="W6" s="752"/>
      <c r="X6" s="749"/>
      <c r="Y6" s="752"/>
    </row>
    <row r="7" spans="1:25" ht="82.5" customHeight="1" thickBot="1">
      <c r="A7" s="778"/>
      <c r="B7" s="750"/>
      <c r="C7" s="753"/>
      <c r="D7" s="750"/>
      <c r="E7" s="753"/>
      <c r="F7" s="750"/>
      <c r="G7" s="753"/>
      <c r="H7" s="750"/>
      <c r="I7" s="753"/>
      <c r="J7" s="750"/>
      <c r="K7" s="753"/>
      <c r="L7" s="750"/>
      <c r="M7" s="753"/>
      <c r="N7" s="750"/>
      <c r="O7" s="753"/>
      <c r="P7" s="750"/>
      <c r="Q7" s="753"/>
      <c r="R7" s="750"/>
      <c r="S7" s="753"/>
      <c r="T7" s="750"/>
      <c r="U7" s="753"/>
      <c r="V7" s="750"/>
      <c r="W7" s="753"/>
      <c r="X7" s="750"/>
      <c r="Y7" s="753"/>
    </row>
    <row r="8" spans="1:25" ht="93.75" customHeight="1">
      <c r="A8" s="199" t="s">
        <v>1</v>
      </c>
      <c r="B8" s="534">
        <v>0</v>
      </c>
      <c r="C8" s="535">
        <v>0</v>
      </c>
      <c r="D8" s="534">
        <v>0</v>
      </c>
      <c r="E8" s="536">
        <v>0</v>
      </c>
      <c r="F8" s="534">
        <v>0</v>
      </c>
      <c r="G8" s="535">
        <v>0</v>
      </c>
      <c r="H8" s="534">
        <v>0</v>
      </c>
      <c r="I8" s="535">
        <v>0</v>
      </c>
      <c r="J8" s="534">
        <v>33</v>
      </c>
      <c r="K8" s="535">
        <v>35</v>
      </c>
      <c r="L8" s="537">
        <v>29</v>
      </c>
      <c r="M8" s="536">
        <v>33</v>
      </c>
      <c r="N8" s="534">
        <v>70</v>
      </c>
      <c r="O8" s="535">
        <v>25</v>
      </c>
      <c r="P8" s="537">
        <v>66</v>
      </c>
      <c r="Q8" s="535">
        <v>13</v>
      </c>
      <c r="R8" s="534">
        <v>13</v>
      </c>
      <c r="S8" s="536">
        <v>1</v>
      </c>
      <c r="T8" s="534">
        <v>3</v>
      </c>
      <c r="U8" s="535">
        <v>1</v>
      </c>
      <c r="V8" s="534">
        <v>15</v>
      </c>
      <c r="W8" s="536">
        <v>15</v>
      </c>
      <c r="X8" s="534">
        <v>0</v>
      </c>
      <c r="Y8" s="535">
        <v>0</v>
      </c>
    </row>
    <row r="9" spans="1:25" ht="93.75" customHeight="1">
      <c r="A9" s="200" t="s">
        <v>2</v>
      </c>
      <c r="B9" s="538">
        <v>14</v>
      </c>
      <c r="C9" s="539">
        <v>17</v>
      </c>
      <c r="D9" s="538">
        <v>14</v>
      </c>
      <c r="E9" s="540">
        <v>18</v>
      </c>
      <c r="F9" s="538">
        <v>1</v>
      </c>
      <c r="G9" s="539">
        <v>0</v>
      </c>
      <c r="H9" s="538">
        <v>0</v>
      </c>
      <c r="I9" s="539">
        <v>0</v>
      </c>
      <c r="J9" s="538">
        <v>97</v>
      </c>
      <c r="K9" s="539">
        <v>91</v>
      </c>
      <c r="L9" s="541">
        <v>101</v>
      </c>
      <c r="M9" s="540">
        <v>97</v>
      </c>
      <c r="N9" s="538">
        <v>164</v>
      </c>
      <c r="O9" s="539">
        <v>91</v>
      </c>
      <c r="P9" s="541">
        <v>19</v>
      </c>
      <c r="Q9" s="539">
        <v>2</v>
      </c>
      <c r="R9" s="538">
        <v>13</v>
      </c>
      <c r="S9" s="540">
        <v>7</v>
      </c>
      <c r="T9" s="538">
        <v>2</v>
      </c>
      <c r="U9" s="539">
        <v>1</v>
      </c>
      <c r="V9" s="538">
        <v>3</v>
      </c>
      <c r="W9" s="540">
        <v>3</v>
      </c>
      <c r="X9" s="538">
        <v>0</v>
      </c>
      <c r="Y9" s="539">
        <v>0</v>
      </c>
    </row>
    <row r="10" spans="1:25" ht="93.75" customHeight="1">
      <c r="A10" s="200" t="s">
        <v>3</v>
      </c>
      <c r="B10" s="538">
        <v>5</v>
      </c>
      <c r="C10" s="539">
        <v>1</v>
      </c>
      <c r="D10" s="538">
        <v>5</v>
      </c>
      <c r="E10" s="540">
        <v>1</v>
      </c>
      <c r="F10" s="538">
        <v>19</v>
      </c>
      <c r="G10" s="539">
        <v>0</v>
      </c>
      <c r="H10" s="538">
        <v>8</v>
      </c>
      <c r="I10" s="539">
        <v>0</v>
      </c>
      <c r="J10" s="538">
        <v>18</v>
      </c>
      <c r="K10" s="539">
        <v>9</v>
      </c>
      <c r="L10" s="541">
        <v>17</v>
      </c>
      <c r="M10" s="540">
        <v>12</v>
      </c>
      <c r="N10" s="538">
        <v>168</v>
      </c>
      <c r="O10" s="539">
        <v>65</v>
      </c>
      <c r="P10" s="541">
        <v>97</v>
      </c>
      <c r="Q10" s="539">
        <v>21</v>
      </c>
      <c r="R10" s="538">
        <v>84</v>
      </c>
      <c r="S10" s="540">
        <v>30</v>
      </c>
      <c r="T10" s="538">
        <v>2</v>
      </c>
      <c r="U10" s="539">
        <v>1</v>
      </c>
      <c r="V10" s="538">
        <v>5</v>
      </c>
      <c r="W10" s="540">
        <v>5</v>
      </c>
      <c r="X10" s="538">
        <v>0</v>
      </c>
      <c r="Y10" s="539">
        <v>0</v>
      </c>
    </row>
    <row r="11" spans="1:25" ht="93.75" customHeight="1">
      <c r="A11" s="200" t="s">
        <v>4</v>
      </c>
      <c r="B11" s="538">
        <v>23</v>
      </c>
      <c r="C11" s="539">
        <v>5</v>
      </c>
      <c r="D11" s="538">
        <v>22</v>
      </c>
      <c r="E11" s="540">
        <v>8</v>
      </c>
      <c r="F11" s="538">
        <v>2</v>
      </c>
      <c r="G11" s="539">
        <v>0</v>
      </c>
      <c r="H11" s="538">
        <v>2</v>
      </c>
      <c r="I11" s="539">
        <v>0</v>
      </c>
      <c r="J11" s="538">
        <v>17</v>
      </c>
      <c r="K11" s="539">
        <v>2</v>
      </c>
      <c r="L11" s="541">
        <v>15</v>
      </c>
      <c r="M11" s="540">
        <v>2</v>
      </c>
      <c r="N11" s="538">
        <v>210</v>
      </c>
      <c r="O11" s="539">
        <v>106</v>
      </c>
      <c r="P11" s="541">
        <v>51</v>
      </c>
      <c r="Q11" s="539">
        <v>24</v>
      </c>
      <c r="R11" s="538">
        <v>28</v>
      </c>
      <c r="S11" s="540">
        <v>17</v>
      </c>
      <c r="T11" s="538">
        <v>1</v>
      </c>
      <c r="U11" s="539">
        <v>0</v>
      </c>
      <c r="V11" s="538">
        <v>16</v>
      </c>
      <c r="W11" s="540">
        <v>16</v>
      </c>
      <c r="X11" s="538">
        <v>0</v>
      </c>
      <c r="Y11" s="539">
        <v>0</v>
      </c>
    </row>
    <row r="12" spans="1:25" ht="93.75" customHeight="1">
      <c r="A12" s="200" t="s">
        <v>5</v>
      </c>
      <c r="B12" s="538">
        <v>121</v>
      </c>
      <c r="C12" s="539">
        <v>0</v>
      </c>
      <c r="D12" s="538">
        <v>114</v>
      </c>
      <c r="E12" s="540">
        <v>12</v>
      </c>
      <c r="F12" s="538">
        <v>1</v>
      </c>
      <c r="G12" s="539">
        <v>0</v>
      </c>
      <c r="H12" s="538">
        <v>1</v>
      </c>
      <c r="I12" s="539">
        <v>0</v>
      </c>
      <c r="J12" s="538">
        <v>1</v>
      </c>
      <c r="K12" s="539">
        <v>4</v>
      </c>
      <c r="L12" s="541">
        <v>1</v>
      </c>
      <c r="M12" s="540">
        <v>4</v>
      </c>
      <c r="N12" s="538">
        <v>62</v>
      </c>
      <c r="O12" s="539">
        <v>30</v>
      </c>
      <c r="P12" s="541">
        <v>18</v>
      </c>
      <c r="Q12" s="539">
        <v>1</v>
      </c>
      <c r="R12" s="538">
        <v>16</v>
      </c>
      <c r="S12" s="540">
        <v>7</v>
      </c>
      <c r="T12" s="538">
        <v>2</v>
      </c>
      <c r="U12" s="539">
        <v>0</v>
      </c>
      <c r="V12" s="538">
        <v>2</v>
      </c>
      <c r="W12" s="540">
        <v>2</v>
      </c>
      <c r="X12" s="538">
        <v>0</v>
      </c>
      <c r="Y12" s="539">
        <v>0</v>
      </c>
    </row>
    <row r="13" spans="1:25" ht="93.75" customHeight="1">
      <c r="A13" s="200" t="s">
        <v>6</v>
      </c>
      <c r="B13" s="538">
        <v>259</v>
      </c>
      <c r="C13" s="539">
        <v>125</v>
      </c>
      <c r="D13" s="538">
        <v>299</v>
      </c>
      <c r="E13" s="540">
        <v>185</v>
      </c>
      <c r="F13" s="538">
        <v>33</v>
      </c>
      <c r="G13" s="539">
        <v>0</v>
      </c>
      <c r="H13" s="538">
        <v>0</v>
      </c>
      <c r="I13" s="539">
        <v>0</v>
      </c>
      <c r="J13" s="538">
        <v>45</v>
      </c>
      <c r="K13" s="539">
        <v>48</v>
      </c>
      <c r="L13" s="541">
        <v>43</v>
      </c>
      <c r="M13" s="540">
        <v>48</v>
      </c>
      <c r="N13" s="538">
        <v>321</v>
      </c>
      <c r="O13" s="539">
        <v>129</v>
      </c>
      <c r="P13" s="541">
        <v>305</v>
      </c>
      <c r="Q13" s="539">
        <v>51</v>
      </c>
      <c r="R13" s="538">
        <v>268</v>
      </c>
      <c r="S13" s="540">
        <v>104</v>
      </c>
      <c r="T13" s="538">
        <v>9</v>
      </c>
      <c r="U13" s="539">
        <v>1</v>
      </c>
      <c r="V13" s="538">
        <v>40</v>
      </c>
      <c r="W13" s="540">
        <v>6</v>
      </c>
      <c r="X13" s="538">
        <v>0</v>
      </c>
      <c r="Y13" s="539">
        <v>0</v>
      </c>
    </row>
    <row r="14" spans="1:25" ht="93.75" customHeight="1">
      <c r="A14" s="200" t="s">
        <v>7</v>
      </c>
      <c r="B14" s="538">
        <v>95</v>
      </c>
      <c r="C14" s="539">
        <v>27</v>
      </c>
      <c r="D14" s="538">
        <v>90</v>
      </c>
      <c r="E14" s="540">
        <v>45</v>
      </c>
      <c r="F14" s="538">
        <v>7</v>
      </c>
      <c r="G14" s="539">
        <v>0</v>
      </c>
      <c r="H14" s="538">
        <v>5</v>
      </c>
      <c r="I14" s="539">
        <v>0</v>
      </c>
      <c r="J14" s="538">
        <v>31</v>
      </c>
      <c r="K14" s="539">
        <v>24</v>
      </c>
      <c r="L14" s="541">
        <v>33</v>
      </c>
      <c r="M14" s="540">
        <v>29</v>
      </c>
      <c r="N14" s="538">
        <v>222</v>
      </c>
      <c r="O14" s="539">
        <v>90</v>
      </c>
      <c r="P14" s="541">
        <v>118</v>
      </c>
      <c r="Q14" s="539">
        <v>9</v>
      </c>
      <c r="R14" s="538">
        <v>69</v>
      </c>
      <c r="S14" s="540">
        <v>15</v>
      </c>
      <c r="T14" s="538">
        <v>3</v>
      </c>
      <c r="U14" s="539">
        <v>0</v>
      </c>
      <c r="V14" s="538">
        <v>2</v>
      </c>
      <c r="W14" s="540">
        <v>2</v>
      </c>
      <c r="X14" s="538">
        <v>0</v>
      </c>
      <c r="Y14" s="539">
        <v>0</v>
      </c>
    </row>
    <row r="15" spans="1:25" ht="93.75" customHeight="1">
      <c r="A15" s="200" t="s">
        <v>8</v>
      </c>
      <c r="B15" s="538">
        <v>9</v>
      </c>
      <c r="C15" s="539">
        <v>0</v>
      </c>
      <c r="D15" s="538">
        <v>5</v>
      </c>
      <c r="E15" s="540">
        <v>1</v>
      </c>
      <c r="F15" s="538">
        <v>5</v>
      </c>
      <c r="G15" s="539">
        <v>2</v>
      </c>
      <c r="H15" s="538">
        <v>5</v>
      </c>
      <c r="I15" s="539">
        <v>2</v>
      </c>
      <c r="J15" s="538">
        <v>8</v>
      </c>
      <c r="K15" s="539">
        <v>4</v>
      </c>
      <c r="L15" s="541">
        <v>8</v>
      </c>
      <c r="M15" s="540">
        <v>4</v>
      </c>
      <c r="N15" s="538">
        <v>126</v>
      </c>
      <c r="O15" s="539">
        <v>54</v>
      </c>
      <c r="P15" s="541">
        <v>193</v>
      </c>
      <c r="Q15" s="539">
        <v>35</v>
      </c>
      <c r="R15" s="538">
        <v>145</v>
      </c>
      <c r="S15" s="540">
        <v>62</v>
      </c>
      <c r="T15" s="538">
        <v>4</v>
      </c>
      <c r="U15" s="539">
        <v>1</v>
      </c>
      <c r="V15" s="538">
        <v>1</v>
      </c>
      <c r="W15" s="540">
        <v>1</v>
      </c>
      <c r="X15" s="538">
        <v>0</v>
      </c>
      <c r="Y15" s="539">
        <v>0</v>
      </c>
    </row>
    <row r="16" spans="1:25" ht="93.75" customHeight="1">
      <c r="A16" s="200" t="s">
        <v>9</v>
      </c>
      <c r="B16" s="538">
        <v>230</v>
      </c>
      <c r="C16" s="539">
        <v>32</v>
      </c>
      <c r="D16" s="538">
        <v>242</v>
      </c>
      <c r="E16" s="540">
        <v>44</v>
      </c>
      <c r="F16" s="538">
        <v>0</v>
      </c>
      <c r="G16" s="539">
        <v>0</v>
      </c>
      <c r="H16" s="538">
        <v>0</v>
      </c>
      <c r="I16" s="539">
        <v>0</v>
      </c>
      <c r="J16" s="538">
        <v>5</v>
      </c>
      <c r="K16" s="539">
        <v>17</v>
      </c>
      <c r="L16" s="541">
        <v>6</v>
      </c>
      <c r="M16" s="540">
        <v>17</v>
      </c>
      <c r="N16" s="538">
        <v>130</v>
      </c>
      <c r="O16" s="539">
        <v>65</v>
      </c>
      <c r="P16" s="541">
        <v>175</v>
      </c>
      <c r="Q16" s="539">
        <v>22</v>
      </c>
      <c r="R16" s="538">
        <v>144</v>
      </c>
      <c r="S16" s="540">
        <v>6</v>
      </c>
      <c r="T16" s="538">
        <v>3</v>
      </c>
      <c r="U16" s="539">
        <v>3</v>
      </c>
      <c r="V16" s="538">
        <v>0</v>
      </c>
      <c r="W16" s="540">
        <v>0</v>
      </c>
      <c r="X16" s="538">
        <v>0</v>
      </c>
      <c r="Y16" s="539">
        <v>0</v>
      </c>
    </row>
    <row r="17" spans="1:25" ht="93.75" customHeight="1">
      <c r="A17" s="200" t="s">
        <v>127</v>
      </c>
      <c r="B17" s="538">
        <v>110</v>
      </c>
      <c r="C17" s="539">
        <v>61</v>
      </c>
      <c r="D17" s="538">
        <v>108</v>
      </c>
      <c r="E17" s="540">
        <v>68</v>
      </c>
      <c r="F17" s="538">
        <v>9</v>
      </c>
      <c r="G17" s="539">
        <v>4</v>
      </c>
      <c r="H17" s="538">
        <v>9</v>
      </c>
      <c r="I17" s="539">
        <v>5</v>
      </c>
      <c r="J17" s="538">
        <v>47</v>
      </c>
      <c r="K17" s="539">
        <v>44</v>
      </c>
      <c r="L17" s="541">
        <v>46</v>
      </c>
      <c r="M17" s="540">
        <v>44</v>
      </c>
      <c r="N17" s="538">
        <v>266</v>
      </c>
      <c r="O17" s="539">
        <v>126</v>
      </c>
      <c r="P17" s="541">
        <v>165</v>
      </c>
      <c r="Q17" s="539">
        <v>20</v>
      </c>
      <c r="R17" s="538">
        <v>156</v>
      </c>
      <c r="S17" s="540">
        <v>36</v>
      </c>
      <c r="T17" s="538">
        <v>9</v>
      </c>
      <c r="U17" s="539">
        <v>2</v>
      </c>
      <c r="V17" s="538">
        <v>9</v>
      </c>
      <c r="W17" s="540">
        <v>9</v>
      </c>
      <c r="X17" s="538">
        <v>0</v>
      </c>
      <c r="Y17" s="539">
        <v>0</v>
      </c>
    </row>
    <row r="18" spans="1:25" ht="93.75" customHeight="1">
      <c r="A18" s="200" t="s">
        <v>11</v>
      </c>
      <c r="B18" s="538">
        <v>68</v>
      </c>
      <c r="C18" s="539">
        <v>6</v>
      </c>
      <c r="D18" s="538">
        <v>64</v>
      </c>
      <c r="E18" s="540">
        <v>18</v>
      </c>
      <c r="F18" s="538">
        <v>2</v>
      </c>
      <c r="G18" s="539">
        <v>0</v>
      </c>
      <c r="H18" s="538">
        <v>2</v>
      </c>
      <c r="I18" s="539">
        <v>0</v>
      </c>
      <c r="J18" s="538">
        <v>24</v>
      </c>
      <c r="K18" s="539">
        <v>19</v>
      </c>
      <c r="L18" s="541">
        <v>23</v>
      </c>
      <c r="M18" s="540">
        <v>20</v>
      </c>
      <c r="N18" s="538">
        <v>435</v>
      </c>
      <c r="O18" s="539">
        <v>195</v>
      </c>
      <c r="P18" s="541">
        <v>295</v>
      </c>
      <c r="Q18" s="539">
        <v>73</v>
      </c>
      <c r="R18" s="538">
        <v>99</v>
      </c>
      <c r="S18" s="540">
        <v>35</v>
      </c>
      <c r="T18" s="538">
        <v>2</v>
      </c>
      <c r="U18" s="539">
        <v>0</v>
      </c>
      <c r="V18" s="538">
        <v>1</v>
      </c>
      <c r="W18" s="540">
        <v>7</v>
      </c>
      <c r="X18" s="538">
        <v>0</v>
      </c>
      <c r="Y18" s="539">
        <v>0</v>
      </c>
    </row>
    <row r="19" spans="1:25" ht="93.75" customHeight="1">
      <c r="A19" s="200" t="s">
        <v>12</v>
      </c>
      <c r="B19" s="538">
        <v>20</v>
      </c>
      <c r="C19" s="539">
        <v>0</v>
      </c>
      <c r="D19" s="538">
        <v>15</v>
      </c>
      <c r="E19" s="540">
        <v>4</v>
      </c>
      <c r="F19" s="538">
        <v>24</v>
      </c>
      <c r="G19" s="539">
        <v>10</v>
      </c>
      <c r="H19" s="538">
        <v>18</v>
      </c>
      <c r="I19" s="539">
        <v>13</v>
      </c>
      <c r="J19" s="538">
        <v>38</v>
      </c>
      <c r="K19" s="539">
        <v>18</v>
      </c>
      <c r="L19" s="541">
        <v>35</v>
      </c>
      <c r="M19" s="540">
        <v>18</v>
      </c>
      <c r="N19" s="538">
        <v>216</v>
      </c>
      <c r="O19" s="539">
        <v>107</v>
      </c>
      <c r="P19" s="541">
        <v>78</v>
      </c>
      <c r="Q19" s="539">
        <v>5</v>
      </c>
      <c r="R19" s="538">
        <v>74</v>
      </c>
      <c r="S19" s="540">
        <v>15</v>
      </c>
      <c r="T19" s="538">
        <v>0</v>
      </c>
      <c r="U19" s="539">
        <v>0</v>
      </c>
      <c r="V19" s="538">
        <v>2</v>
      </c>
      <c r="W19" s="540">
        <v>28</v>
      </c>
      <c r="X19" s="538">
        <v>0</v>
      </c>
      <c r="Y19" s="539">
        <v>0</v>
      </c>
    </row>
    <row r="20" spans="1:25" ht="93.75" customHeight="1">
      <c r="A20" s="200" t="s">
        <v>13</v>
      </c>
      <c r="B20" s="538">
        <v>28</v>
      </c>
      <c r="C20" s="539">
        <v>9</v>
      </c>
      <c r="D20" s="538">
        <v>24</v>
      </c>
      <c r="E20" s="540">
        <v>11</v>
      </c>
      <c r="F20" s="538">
        <v>1</v>
      </c>
      <c r="G20" s="539">
        <v>0</v>
      </c>
      <c r="H20" s="538">
        <v>1</v>
      </c>
      <c r="I20" s="539">
        <v>0</v>
      </c>
      <c r="J20" s="538">
        <v>17</v>
      </c>
      <c r="K20" s="539">
        <v>17</v>
      </c>
      <c r="L20" s="541">
        <v>17</v>
      </c>
      <c r="M20" s="540">
        <v>16</v>
      </c>
      <c r="N20" s="538">
        <v>156</v>
      </c>
      <c r="O20" s="539">
        <v>81</v>
      </c>
      <c r="P20" s="541">
        <v>161</v>
      </c>
      <c r="Q20" s="539">
        <v>11</v>
      </c>
      <c r="R20" s="538">
        <v>159</v>
      </c>
      <c r="S20" s="540">
        <v>48</v>
      </c>
      <c r="T20" s="538">
        <v>0</v>
      </c>
      <c r="U20" s="539">
        <v>0</v>
      </c>
      <c r="V20" s="538">
        <v>2</v>
      </c>
      <c r="W20" s="540">
        <v>2</v>
      </c>
      <c r="X20" s="538">
        <v>9</v>
      </c>
      <c r="Y20" s="539">
        <v>106</v>
      </c>
    </row>
    <row r="21" spans="1:25" ht="93.75" customHeight="1" thickBot="1">
      <c r="A21" s="201" t="s">
        <v>14</v>
      </c>
      <c r="B21" s="542">
        <v>27</v>
      </c>
      <c r="C21" s="543">
        <v>0</v>
      </c>
      <c r="D21" s="542">
        <v>14</v>
      </c>
      <c r="E21" s="544">
        <v>1</v>
      </c>
      <c r="F21" s="542">
        <v>60</v>
      </c>
      <c r="G21" s="543">
        <v>14</v>
      </c>
      <c r="H21" s="542">
        <v>47</v>
      </c>
      <c r="I21" s="543">
        <v>21</v>
      </c>
      <c r="J21" s="542">
        <v>64</v>
      </c>
      <c r="K21" s="543">
        <v>40</v>
      </c>
      <c r="L21" s="545">
        <v>49</v>
      </c>
      <c r="M21" s="544">
        <v>26</v>
      </c>
      <c r="N21" s="542">
        <v>364</v>
      </c>
      <c r="O21" s="543">
        <v>208</v>
      </c>
      <c r="P21" s="545">
        <v>429</v>
      </c>
      <c r="Q21" s="543">
        <v>48</v>
      </c>
      <c r="R21" s="542">
        <v>401</v>
      </c>
      <c r="S21" s="544">
        <v>246</v>
      </c>
      <c r="T21" s="542">
        <v>4</v>
      </c>
      <c r="U21" s="543">
        <v>3</v>
      </c>
      <c r="V21" s="542">
        <v>3</v>
      </c>
      <c r="W21" s="544">
        <v>5</v>
      </c>
      <c r="X21" s="542">
        <v>0</v>
      </c>
      <c r="Y21" s="543">
        <v>0</v>
      </c>
    </row>
    <row r="22" spans="1:25" ht="93.75" customHeight="1" thickTop="1" thickBot="1">
      <c r="A22" s="202" t="s">
        <v>15</v>
      </c>
      <c r="B22" s="546">
        <v>1009</v>
      </c>
      <c r="C22" s="547">
        <v>283</v>
      </c>
      <c r="D22" s="546">
        <v>1016</v>
      </c>
      <c r="E22" s="548">
        <v>416</v>
      </c>
      <c r="F22" s="546">
        <v>164</v>
      </c>
      <c r="G22" s="547">
        <v>30</v>
      </c>
      <c r="H22" s="546">
        <v>98</v>
      </c>
      <c r="I22" s="547">
        <v>41</v>
      </c>
      <c r="J22" s="546">
        <v>445</v>
      </c>
      <c r="K22" s="547">
        <v>372</v>
      </c>
      <c r="L22" s="549">
        <v>423</v>
      </c>
      <c r="M22" s="548">
        <v>370</v>
      </c>
      <c r="N22" s="546">
        <v>2910</v>
      </c>
      <c r="O22" s="547">
        <v>1372</v>
      </c>
      <c r="P22" s="549">
        <v>2170</v>
      </c>
      <c r="Q22" s="547">
        <v>335</v>
      </c>
      <c r="R22" s="546">
        <v>1669</v>
      </c>
      <c r="S22" s="548">
        <v>629</v>
      </c>
      <c r="T22" s="546">
        <v>44</v>
      </c>
      <c r="U22" s="547">
        <v>13</v>
      </c>
      <c r="V22" s="546">
        <v>101</v>
      </c>
      <c r="W22" s="548">
        <v>101</v>
      </c>
      <c r="X22" s="546">
        <v>9</v>
      </c>
      <c r="Y22" s="547">
        <v>106</v>
      </c>
    </row>
    <row r="23" spans="1:25" ht="21" customHeight="1">
      <c r="A23" s="194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</row>
    <row r="24" spans="1:25" ht="17.25" customHeight="1">
      <c r="A24" s="194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</row>
    <row r="25" spans="1:25" ht="69.75" customHeight="1" thickBot="1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3"/>
    </row>
    <row r="26" spans="1:25" ht="122.25" customHeight="1">
      <c r="A26" s="766" t="s">
        <v>192</v>
      </c>
      <c r="B26" s="758" t="s">
        <v>129</v>
      </c>
      <c r="C26" s="759"/>
      <c r="D26" s="758" t="s">
        <v>67</v>
      </c>
      <c r="E26" s="759"/>
      <c r="F26" s="758" t="s">
        <v>130</v>
      </c>
      <c r="G26" s="759"/>
      <c r="H26" s="758" t="s">
        <v>228</v>
      </c>
      <c r="I26" s="762"/>
      <c r="J26" s="762"/>
      <c r="K26" s="759"/>
      <c r="L26" s="758" t="s">
        <v>229</v>
      </c>
      <c r="M26" s="762"/>
      <c r="N26" s="762"/>
      <c r="O26" s="759"/>
      <c r="P26" s="758" t="s">
        <v>230</v>
      </c>
      <c r="Q26" s="759"/>
      <c r="R26" s="758" t="s">
        <v>231</v>
      </c>
      <c r="S26" s="762"/>
      <c r="T26" s="762"/>
      <c r="U26" s="759"/>
      <c r="V26" s="758" t="s">
        <v>232</v>
      </c>
      <c r="W26" s="759"/>
      <c r="X26" s="758" t="s">
        <v>216</v>
      </c>
      <c r="Y26" s="759"/>
    </row>
    <row r="27" spans="1:25" ht="122.25" customHeight="1" thickBot="1">
      <c r="A27" s="767"/>
      <c r="B27" s="760"/>
      <c r="C27" s="761"/>
      <c r="D27" s="760"/>
      <c r="E27" s="761"/>
      <c r="F27" s="760"/>
      <c r="G27" s="761"/>
      <c r="H27" s="760"/>
      <c r="I27" s="763"/>
      <c r="J27" s="763"/>
      <c r="K27" s="761"/>
      <c r="L27" s="760"/>
      <c r="M27" s="763"/>
      <c r="N27" s="763"/>
      <c r="O27" s="761"/>
      <c r="P27" s="760"/>
      <c r="Q27" s="761"/>
      <c r="R27" s="760"/>
      <c r="S27" s="763"/>
      <c r="T27" s="763"/>
      <c r="U27" s="761"/>
      <c r="V27" s="760"/>
      <c r="W27" s="761"/>
      <c r="X27" s="760"/>
      <c r="Y27" s="761"/>
    </row>
    <row r="28" spans="1:25" ht="111" customHeight="1" thickTop="1">
      <c r="A28" s="767"/>
      <c r="B28" s="756" t="s">
        <v>131</v>
      </c>
      <c r="C28" s="757"/>
      <c r="D28" s="756" t="s">
        <v>132</v>
      </c>
      <c r="E28" s="757"/>
      <c r="F28" s="756" t="s">
        <v>189</v>
      </c>
      <c r="G28" s="757"/>
      <c r="H28" s="756" t="s">
        <v>131</v>
      </c>
      <c r="I28" s="757"/>
      <c r="J28" s="756" t="s">
        <v>133</v>
      </c>
      <c r="K28" s="757"/>
      <c r="L28" s="756" t="s">
        <v>131</v>
      </c>
      <c r="M28" s="757"/>
      <c r="N28" s="756" t="s">
        <v>133</v>
      </c>
      <c r="O28" s="757"/>
      <c r="P28" s="756" t="s">
        <v>133</v>
      </c>
      <c r="Q28" s="757"/>
      <c r="R28" s="756" t="s">
        <v>131</v>
      </c>
      <c r="S28" s="757"/>
      <c r="T28" s="756" t="s">
        <v>133</v>
      </c>
      <c r="U28" s="757"/>
      <c r="V28" s="756" t="s">
        <v>133</v>
      </c>
      <c r="W28" s="757"/>
      <c r="X28" s="764" t="s">
        <v>133</v>
      </c>
      <c r="Y28" s="765"/>
    </row>
    <row r="29" spans="1:25" ht="82.5" customHeight="1">
      <c r="A29" s="767"/>
      <c r="B29" s="748" t="s">
        <v>217</v>
      </c>
      <c r="C29" s="751" t="s">
        <v>218</v>
      </c>
      <c r="D29" s="748" t="s">
        <v>217</v>
      </c>
      <c r="E29" s="751" t="s">
        <v>218</v>
      </c>
      <c r="F29" s="748" t="s">
        <v>217</v>
      </c>
      <c r="G29" s="751" t="s">
        <v>218</v>
      </c>
      <c r="H29" s="748" t="s">
        <v>217</v>
      </c>
      <c r="I29" s="751" t="s">
        <v>218</v>
      </c>
      <c r="J29" s="748" t="s">
        <v>217</v>
      </c>
      <c r="K29" s="751" t="s">
        <v>218</v>
      </c>
      <c r="L29" s="748" t="s">
        <v>217</v>
      </c>
      <c r="M29" s="751" t="s">
        <v>218</v>
      </c>
      <c r="N29" s="748" t="s">
        <v>217</v>
      </c>
      <c r="O29" s="751" t="s">
        <v>218</v>
      </c>
      <c r="P29" s="748" t="s">
        <v>217</v>
      </c>
      <c r="Q29" s="751" t="s">
        <v>218</v>
      </c>
      <c r="R29" s="748" t="s">
        <v>217</v>
      </c>
      <c r="S29" s="751" t="s">
        <v>218</v>
      </c>
      <c r="T29" s="748" t="s">
        <v>217</v>
      </c>
      <c r="U29" s="751" t="s">
        <v>218</v>
      </c>
      <c r="V29" s="748" t="s">
        <v>217</v>
      </c>
      <c r="W29" s="751" t="s">
        <v>218</v>
      </c>
      <c r="X29" s="748" t="s">
        <v>217</v>
      </c>
      <c r="Y29" s="751" t="s">
        <v>218</v>
      </c>
    </row>
    <row r="30" spans="1:25" ht="82.5" customHeight="1">
      <c r="A30" s="767"/>
      <c r="B30" s="749"/>
      <c r="C30" s="752"/>
      <c r="D30" s="749"/>
      <c r="E30" s="752"/>
      <c r="F30" s="749"/>
      <c r="G30" s="752"/>
      <c r="H30" s="749"/>
      <c r="I30" s="752"/>
      <c r="J30" s="749"/>
      <c r="K30" s="752"/>
      <c r="L30" s="749"/>
      <c r="M30" s="752"/>
      <c r="N30" s="749"/>
      <c r="O30" s="752"/>
      <c r="P30" s="749"/>
      <c r="Q30" s="752"/>
      <c r="R30" s="749"/>
      <c r="S30" s="752"/>
      <c r="T30" s="749"/>
      <c r="U30" s="752"/>
      <c r="V30" s="749"/>
      <c r="W30" s="752"/>
      <c r="X30" s="749"/>
      <c r="Y30" s="752"/>
    </row>
    <row r="31" spans="1:25" ht="82.5" customHeight="1" thickBot="1">
      <c r="A31" s="768"/>
      <c r="B31" s="750"/>
      <c r="C31" s="753"/>
      <c r="D31" s="750"/>
      <c r="E31" s="753"/>
      <c r="F31" s="750"/>
      <c r="G31" s="753"/>
      <c r="H31" s="750"/>
      <c r="I31" s="753"/>
      <c r="J31" s="750"/>
      <c r="K31" s="753"/>
      <c r="L31" s="750"/>
      <c r="M31" s="753"/>
      <c r="N31" s="750"/>
      <c r="O31" s="753"/>
      <c r="P31" s="750"/>
      <c r="Q31" s="753"/>
      <c r="R31" s="750"/>
      <c r="S31" s="753"/>
      <c r="T31" s="750"/>
      <c r="U31" s="753"/>
      <c r="V31" s="750"/>
      <c r="W31" s="753"/>
      <c r="X31" s="750"/>
      <c r="Y31" s="753"/>
    </row>
    <row r="32" spans="1:25" ht="93.75" customHeight="1">
      <c r="A32" s="203" t="s">
        <v>1</v>
      </c>
      <c r="B32" s="550">
        <v>94</v>
      </c>
      <c r="C32" s="551">
        <v>1580</v>
      </c>
      <c r="D32" s="550">
        <v>2</v>
      </c>
      <c r="E32" s="552">
        <v>3</v>
      </c>
      <c r="F32" s="550">
        <v>0</v>
      </c>
      <c r="G32" s="553">
        <v>0</v>
      </c>
      <c r="H32" s="554">
        <v>87</v>
      </c>
      <c r="I32" s="551">
        <v>57</v>
      </c>
      <c r="J32" s="554">
        <v>67</v>
      </c>
      <c r="K32" s="551">
        <v>72</v>
      </c>
      <c r="L32" s="550">
        <v>561</v>
      </c>
      <c r="M32" s="553">
        <v>378</v>
      </c>
      <c r="N32" s="550">
        <v>494</v>
      </c>
      <c r="O32" s="551">
        <v>387</v>
      </c>
      <c r="P32" s="550">
        <v>0</v>
      </c>
      <c r="Q32" s="553">
        <v>0</v>
      </c>
      <c r="R32" s="554">
        <v>93</v>
      </c>
      <c r="S32" s="553">
        <v>83</v>
      </c>
      <c r="T32" s="550">
        <v>90</v>
      </c>
      <c r="U32" s="551">
        <v>80</v>
      </c>
      <c r="V32" s="550">
        <v>7062</v>
      </c>
      <c r="W32" s="551">
        <v>1829</v>
      </c>
      <c r="X32" s="554">
        <v>33</v>
      </c>
      <c r="Y32" s="551">
        <v>283</v>
      </c>
    </row>
    <row r="33" spans="1:25" ht="93.75" customHeight="1">
      <c r="A33" s="204" t="s">
        <v>2</v>
      </c>
      <c r="B33" s="555">
        <v>3773</v>
      </c>
      <c r="C33" s="556">
        <v>1049</v>
      </c>
      <c r="D33" s="555">
        <v>2</v>
      </c>
      <c r="E33" s="557">
        <v>3</v>
      </c>
      <c r="F33" s="555">
        <v>0</v>
      </c>
      <c r="G33" s="558">
        <v>0</v>
      </c>
      <c r="H33" s="559">
        <v>2197</v>
      </c>
      <c r="I33" s="556">
        <v>2249</v>
      </c>
      <c r="J33" s="559">
        <v>1821</v>
      </c>
      <c r="K33" s="556">
        <v>2049</v>
      </c>
      <c r="L33" s="555">
        <v>1292</v>
      </c>
      <c r="M33" s="558">
        <v>1621</v>
      </c>
      <c r="N33" s="555">
        <v>1211</v>
      </c>
      <c r="O33" s="556">
        <v>1518</v>
      </c>
      <c r="P33" s="555">
        <v>0</v>
      </c>
      <c r="Q33" s="558">
        <v>0</v>
      </c>
      <c r="R33" s="559">
        <v>158</v>
      </c>
      <c r="S33" s="558">
        <v>115</v>
      </c>
      <c r="T33" s="555">
        <v>139</v>
      </c>
      <c r="U33" s="556">
        <v>103</v>
      </c>
      <c r="V33" s="555">
        <v>183</v>
      </c>
      <c r="W33" s="556">
        <v>764</v>
      </c>
      <c r="X33" s="559">
        <v>127</v>
      </c>
      <c r="Y33" s="556">
        <v>1087</v>
      </c>
    </row>
    <row r="34" spans="1:25" ht="93.75" customHeight="1">
      <c r="A34" s="204" t="s">
        <v>3</v>
      </c>
      <c r="B34" s="555">
        <v>4030</v>
      </c>
      <c r="C34" s="556">
        <v>2315</v>
      </c>
      <c r="D34" s="555">
        <v>13</v>
      </c>
      <c r="E34" s="557">
        <v>18</v>
      </c>
      <c r="F34" s="555">
        <v>0</v>
      </c>
      <c r="G34" s="558">
        <v>0</v>
      </c>
      <c r="H34" s="559">
        <v>1295</v>
      </c>
      <c r="I34" s="556">
        <v>1258</v>
      </c>
      <c r="J34" s="559">
        <v>1252</v>
      </c>
      <c r="K34" s="556">
        <v>1261</v>
      </c>
      <c r="L34" s="555">
        <v>2027</v>
      </c>
      <c r="M34" s="558">
        <v>2759</v>
      </c>
      <c r="N34" s="555">
        <v>1859</v>
      </c>
      <c r="O34" s="556">
        <v>2596</v>
      </c>
      <c r="P34" s="555">
        <v>0</v>
      </c>
      <c r="Q34" s="558">
        <v>0</v>
      </c>
      <c r="R34" s="559">
        <v>112</v>
      </c>
      <c r="S34" s="558">
        <v>62</v>
      </c>
      <c r="T34" s="555">
        <v>111</v>
      </c>
      <c r="U34" s="556">
        <v>62</v>
      </c>
      <c r="V34" s="555">
        <v>116</v>
      </c>
      <c r="W34" s="556">
        <v>701</v>
      </c>
      <c r="X34" s="559">
        <v>32</v>
      </c>
      <c r="Y34" s="556">
        <v>635</v>
      </c>
    </row>
    <row r="35" spans="1:25" ht="93.75" customHeight="1">
      <c r="A35" s="204" t="s">
        <v>4</v>
      </c>
      <c r="B35" s="555">
        <v>1708</v>
      </c>
      <c r="C35" s="556">
        <v>980</v>
      </c>
      <c r="D35" s="555">
        <v>5</v>
      </c>
      <c r="E35" s="557">
        <v>6</v>
      </c>
      <c r="F35" s="555">
        <v>0</v>
      </c>
      <c r="G35" s="558">
        <v>0</v>
      </c>
      <c r="H35" s="559">
        <v>814</v>
      </c>
      <c r="I35" s="556">
        <v>712</v>
      </c>
      <c r="J35" s="559">
        <v>836</v>
      </c>
      <c r="K35" s="556">
        <v>722</v>
      </c>
      <c r="L35" s="555">
        <v>709</v>
      </c>
      <c r="M35" s="558">
        <v>779</v>
      </c>
      <c r="N35" s="555">
        <v>693</v>
      </c>
      <c r="O35" s="556">
        <v>768</v>
      </c>
      <c r="P35" s="555">
        <v>0</v>
      </c>
      <c r="Q35" s="558">
        <v>0</v>
      </c>
      <c r="R35" s="559">
        <v>221</v>
      </c>
      <c r="S35" s="558">
        <v>201</v>
      </c>
      <c r="T35" s="555">
        <v>206</v>
      </c>
      <c r="U35" s="556">
        <v>186</v>
      </c>
      <c r="V35" s="555">
        <v>49</v>
      </c>
      <c r="W35" s="556">
        <v>264</v>
      </c>
      <c r="X35" s="559">
        <v>166</v>
      </c>
      <c r="Y35" s="556">
        <v>797</v>
      </c>
    </row>
    <row r="36" spans="1:25" ht="93.75" customHeight="1">
      <c r="A36" s="204" t="s">
        <v>5</v>
      </c>
      <c r="B36" s="555">
        <v>823</v>
      </c>
      <c r="C36" s="556">
        <v>560</v>
      </c>
      <c r="D36" s="555">
        <v>1</v>
      </c>
      <c r="E36" s="557">
        <v>1</v>
      </c>
      <c r="F36" s="555">
        <v>1</v>
      </c>
      <c r="G36" s="558">
        <v>1</v>
      </c>
      <c r="H36" s="559">
        <v>841</v>
      </c>
      <c r="I36" s="556">
        <v>784</v>
      </c>
      <c r="J36" s="559">
        <v>779</v>
      </c>
      <c r="K36" s="556">
        <v>795</v>
      </c>
      <c r="L36" s="555">
        <v>562</v>
      </c>
      <c r="M36" s="558">
        <v>599</v>
      </c>
      <c r="N36" s="555">
        <v>558</v>
      </c>
      <c r="O36" s="556">
        <v>595</v>
      </c>
      <c r="P36" s="555">
        <v>7</v>
      </c>
      <c r="Q36" s="558">
        <v>7</v>
      </c>
      <c r="R36" s="559">
        <v>125</v>
      </c>
      <c r="S36" s="558">
        <v>65</v>
      </c>
      <c r="T36" s="555">
        <v>115</v>
      </c>
      <c r="U36" s="556">
        <v>60</v>
      </c>
      <c r="V36" s="555">
        <v>113</v>
      </c>
      <c r="W36" s="556">
        <v>382</v>
      </c>
      <c r="X36" s="559">
        <v>101</v>
      </c>
      <c r="Y36" s="556">
        <v>406</v>
      </c>
    </row>
    <row r="37" spans="1:25" ht="93.75" customHeight="1">
      <c r="A37" s="204" t="s">
        <v>6</v>
      </c>
      <c r="B37" s="555">
        <v>4040</v>
      </c>
      <c r="C37" s="556">
        <v>1221</v>
      </c>
      <c r="D37" s="555">
        <v>16</v>
      </c>
      <c r="E37" s="557">
        <v>16</v>
      </c>
      <c r="F37" s="555">
        <v>0</v>
      </c>
      <c r="G37" s="558">
        <v>0</v>
      </c>
      <c r="H37" s="559">
        <v>3167</v>
      </c>
      <c r="I37" s="556">
        <v>3025</v>
      </c>
      <c r="J37" s="559">
        <v>2956</v>
      </c>
      <c r="K37" s="556">
        <v>2919</v>
      </c>
      <c r="L37" s="555">
        <v>3462</v>
      </c>
      <c r="M37" s="558">
        <v>2910</v>
      </c>
      <c r="N37" s="555">
        <v>3426</v>
      </c>
      <c r="O37" s="556">
        <v>2895</v>
      </c>
      <c r="P37" s="555">
        <v>119</v>
      </c>
      <c r="Q37" s="558">
        <v>16</v>
      </c>
      <c r="R37" s="559">
        <v>413</v>
      </c>
      <c r="S37" s="558">
        <v>362</v>
      </c>
      <c r="T37" s="555">
        <v>400</v>
      </c>
      <c r="U37" s="556">
        <v>359</v>
      </c>
      <c r="V37" s="555">
        <v>246</v>
      </c>
      <c r="W37" s="556">
        <v>750</v>
      </c>
      <c r="X37" s="559">
        <v>175</v>
      </c>
      <c r="Y37" s="556">
        <v>541</v>
      </c>
    </row>
    <row r="38" spans="1:25" ht="93.75" customHeight="1">
      <c r="A38" s="204" t="s">
        <v>7</v>
      </c>
      <c r="B38" s="555">
        <v>2211</v>
      </c>
      <c r="C38" s="556">
        <v>1409</v>
      </c>
      <c r="D38" s="555">
        <v>4</v>
      </c>
      <c r="E38" s="557">
        <v>4</v>
      </c>
      <c r="F38" s="555">
        <v>0</v>
      </c>
      <c r="G38" s="558">
        <v>0</v>
      </c>
      <c r="H38" s="559">
        <v>1408</v>
      </c>
      <c r="I38" s="556">
        <v>1219</v>
      </c>
      <c r="J38" s="559">
        <v>1301</v>
      </c>
      <c r="K38" s="556">
        <v>1258</v>
      </c>
      <c r="L38" s="555">
        <v>806</v>
      </c>
      <c r="M38" s="558">
        <v>852</v>
      </c>
      <c r="N38" s="555">
        <v>748</v>
      </c>
      <c r="O38" s="556">
        <v>833</v>
      </c>
      <c r="P38" s="555">
        <v>0</v>
      </c>
      <c r="Q38" s="558">
        <v>0</v>
      </c>
      <c r="R38" s="559">
        <v>282</v>
      </c>
      <c r="S38" s="558">
        <v>183</v>
      </c>
      <c r="T38" s="555">
        <v>282</v>
      </c>
      <c r="U38" s="556">
        <v>183</v>
      </c>
      <c r="V38" s="555">
        <v>218</v>
      </c>
      <c r="W38" s="556">
        <v>582</v>
      </c>
      <c r="X38" s="559">
        <v>130</v>
      </c>
      <c r="Y38" s="556">
        <v>755</v>
      </c>
    </row>
    <row r="39" spans="1:25" ht="93.75" customHeight="1">
      <c r="A39" s="204" t="s">
        <v>8</v>
      </c>
      <c r="B39" s="555">
        <v>1803</v>
      </c>
      <c r="C39" s="556">
        <v>1266</v>
      </c>
      <c r="D39" s="555">
        <v>0</v>
      </c>
      <c r="E39" s="557">
        <v>1</v>
      </c>
      <c r="F39" s="555">
        <v>0</v>
      </c>
      <c r="G39" s="558">
        <v>0</v>
      </c>
      <c r="H39" s="559">
        <v>1174</v>
      </c>
      <c r="I39" s="556">
        <v>1132</v>
      </c>
      <c r="J39" s="559">
        <v>1097</v>
      </c>
      <c r="K39" s="556">
        <v>1119</v>
      </c>
      <c r="L39" s="555">
        <v>556</v>
      </c>
      <c r="M39" s="558">
        <v>793</v>
      </c>
      <c r="N39" s="555">
        <v>569</v>
      </c>
      <c r="O39" s="556">
        <v>771</v>
      </c>
      <c r="P39" s="555">
        <v>0</v>
      </c>
      <c r="Q39" s="558">
        <v>0</v>
      </c>
      <c r="R39" s="559">
        <v>143</v>
      </c>
      <c r="S39" s="558">
        <v>81</v>
      </c>
      <c r="T39" s="555">
        <v>143</v>
      </c>
      <c r="U39" s="556">
        <v>80</v>
      </c>
      <c r="V39" s="555">
        <v>51</v>
      </c>
      <c r="W39" s="556">
        <v>298</v>
      </c>
      <c r="X39" s="559">
        <v>76</v>
      </c>
      <c r="Y39" s="556">
        <v>461</v>
      </c>
    </row>
    <row r="40" spans="1:25" ht="93.75" customHeight="1">
      <c r="A40" s="204" t="s">
        <v>9</v>
      </c>
      <c r="B40" s="555">
        <v>2613</v>
      </c>
      <c r="C40" s="556">
        <v>995</v>
      </c>
      <c r="D40" s="555">
        <v>6</v>
      </c>
      <c r="E40" s="557">
        <v>6</v>
      </c>
      <c r="F40" s="555">
        <v>0</v>
      </c>
      <c r="G40" s="558">
        <v>0</v>
      </c>
      <c r="H40" s="559">
        <v>1348</v>
      </c>
      <c r="I40" s="556">
        <v>1283</v>
      </c>
      <c r="J40" s="559">
        <v>1310</v>
      </c>
      <c r="K40" s="556">
        <v>1271</v>
      </c>
      <c r="L40" s="555">
        <v>703</v>
      </c>
      <c r="M40" s="558">
        <v>860</v>
      </c>
      <c r="N40" s="555">
        <v>683</v>
      </c>
      <c r="O40" s="556">
        <v>818</v>
      </c>
      <c r="P40" s="555">
        <v>0</v>
      </c>
      <c r="Q40" s="558">
        <v>0</v>
      </c>
      <c r="R40" s="559">
        <v>145</v>
      </c>
      <c r="S40" s="558">
        <v>94</v>
      </c>
      <c r="T40" s="555">
        <v>145</v>
      </c>
      <c r="U40" s="556">
        <v>94</v>
      </c>
      <c r="V40" s="555">
        <v>32</v>
      </c>
      <c r="W40" s="556">
        <v>191</v>
      </c>
      <c r="X40" s="559">
        <v>104</v>
      </c>
      <c r="Y40" s="556">
        <v>692</v>
      </c>
    </row>
    <row r="41" spans="1:25" ht="93.75" customHeight="1">
      <c r="A41" s="204" t="s">
        <v>127</v>
      </c>
      <c r="B41" s="555">
        <v>1659</v>
      </c>
      <c r="C41" s="556">
        <v>640</v>
      </c>
      <c r="D41" s="555">
        <v>0</v>
      </c>
      <c r="E41" s="557">
        <v>0</v>
      </c>
      <c r="F41" s="555">
        <v>0</v>
      </c>
      <c r="G41" s="558">
        <v>0</v>
      </c>
      <c r="H41" s="559">
        <v>1104</v>
      </c>
      <c r="I41" s="556">
        <v>1107</v>
      </c>
      <c r="J41" s="559">
        <v>1041</v>
      </c>
      <c r="K41" s="556">
        <v>1065</v>
      </c>
      <c r="L41" s="555">
        <v>1064</v>
      </c>
      <c r="M41" s="558">
        <v>1189</v>
      </c>
      <c r="N41" s="555">
        <v>1052</v>
      </c>
      <c r="O41" s="556">
        <v>1178</v>
      </c>
      <c r="P41" s="555">
        <v>5</v>
      </c>
      <c r="Q41" s="558">
        <v>5</v>
      </c>
      <c r="R41" s="559">
        <v>159</v>
      </c>
      <c r="S41" s="558">
        <v>90</v>
      </c>
      <c r="T41" s="555">
        <v>153</v>
      </c>
      <c r="U41" s="556">
        <v>88</v>
      </c>
      <c r="V41" s="555">
        <v>121</v>
      </c>
      <c r="W41" s="556">
        <v>656</v>
      </c>
      <c r="X41" s="559">
        <v>55</v>
      </c>
      <c r="Y41" s="556">
        <v>828</v>
      </c>
    </row>
    <row r="42" spans="1:25" ht="93.75" customHeight="1">
      <c r="A42" s="204" t="s">
        <v>11</v>
      </c>
      <c r="B42" s="555">
        <v>6327</v>
      </c>
      <c r="C42" s="556">
        <v>1295</v>
      </c>
      <c r="D42" s="555">
        <v>22</v>
      </c>
      <c r="E42" s="557">
        <v>26</v>
      </c>
      <c r="F42" s="555">
        <v>0</v>
      </c>
      <c r="G42" s="558">
        <v>0</v>
      </c>
      <c r="H42" s="559">
        <v>2176</v>
      </c>
      <c r="I42" s="556">
        <v>2344</v>
      </c>
      <c r="J42" s="559">
        <v>2258</v>
      </c>
      <c r="K42" s="556">
        <v>2243</v>
      </c>
      <c r="L42" s="555">
        <v>1941</v>
      </c>
      <c r="M42" s="558">
        <v>2112</v>
      </c>
      <c r="N42" s="555">
        <v>1759</v>
      </c>
      <c r="O42" s="556">
        <v>1990</v>
      </c>
      <c r="P42" s="555">
        <v>4</v>
      </c>
      <c r="Q42" s="558">
        <v>4</v>
      </c>
      <c r="R42" s="559">
        <v>300</v>
      </c>
      <c r="S42" s="558">
        <v>218</v>
      </c>
      <c r="T42" s="555">
        <v>217</v>
      </c>
      <c r="U42" s="556">
        <v>175</v>
      </c>
      <c r="V42" s="555">
        <v>173</v>
      </c>
      <c r="W42" s="556">
        <v>885</v>
      </c>
      <c r="X42" s="559">
        <v>94</v>
      </c>
      <c r="Y42" s="556">
        <v>1995</v>
      </c>
    </row>
    <row r="43" spans="1:25" ht="93.75" customHeight="1">
      <c r="A43" s="204" t="s">
        <v>12</v>
      </c>
      <c r="B43" s="555">
        <v>2615</v>
      </c>
      <c r="C43" s="556">
        <v>1908</v>
      </c>
      <c r="D43" s="555">
        <v>0</v>
      </c>
      <c r="E43" s="557">
        <v>0</v>
      </c>
      <c r="F43" s="555">
        <v>0</v>
      </c>
      <c r="G43" s="558">
        <v>0</v>
      </c>
      <c r="H43" s="559">
        <v>1659</v>
      </c>
      <c r="I43" s="556">
        <v>1814</v>
      </c>
      <c r="J43" s="559">
        <v>1636</v>
      </c>
      <c r="K43" s="556">
        <v>1819</v>
      </c>
      <c r="L43" s="555">
        <v>2638</v>
      </c>
      <c r="M43" s="558">
        <v>2788</v>
      </c>
      <c r="N43" s="555">
        <v>2527</v>
      </c>
      <c r="O43" s="556">
        <v>2706</v>
      </c>
      <c r="P43" s="555">
        <v>0</v>
      </c>
      <c r="Q43" s="558">
        <v>0</v>
      </c>
      <c r="R43" s="559">
        <v>177</v>
      </c>
      <c r="S43" s="558">
        <v>145</v>
      </c>
      <c r="T43" s="555">
        <v>152</v>
      </c>
      <c r="U43" s="556">
        <v>121</v>
      </c>
      <c r="V43" s="555">
        <v>103</v>
      </c>
      <c r="W43" s="556">
        <v>372</v>
      </c>
      <c r="X43" s="559">
        <v>171</v>
      </c>
      <c r="Y43" s="556">
        <v>777</v>
      </c>
    </row>
    <row r="44" spans="1:25" ht="93.75" customHeight="1">
      <c r="A44" s="204" t="s">
        <v>13</v>
      </c>
      <c r="B44" s="555">
        <v>1753</v>
      </c>
      <c r="C44" s="556">
        <v>1071</v>
      </c>
      <c r="D44" s="555">
        <v>12</v>
      </c>
      <c r="E44" s="557">
        <v>12</v>
      </c>
      <c r="F44" s="555">
        <v>0</v>
      </c>
      <c r="G44" s="558">
        <v>0</v>
      </c>
      <c r="H44" s="559">
        <v>1461</v>
      </c>
      <c r="I44" s="556">
        <v>1181</v>
      </c>
      <c r="J44" s="559">
        <v>1410</v>
      </c>
      <c r="K44" s="556">
        <v>1224</v>
      </c>
      <c r="L44" s="555">
        <v>1404</v>
      </c>
      <c r="M44" s="558">
        <v>1481</v>
      </c>
      <c r="N44" s="555">
        <v>1365</v>
      </c>
      <c r="O44" s="556">
        <v>1462</v>
      </c>
      <c r="P44" s="555">
        <v>11</v>
      </c>
      <c r="Q44" s="558">
        <v>12</v>
      </c>
      <c r="R44" s="559">
        <v>356</v>
      </c>
      <c r="S44" s="558">
        <v>269</v>
      </c>
      <c r="T44" s="555">
        <v>356</v>
      </c>
      <c r="U44" s="556">
        <v>268</v>
      </c>
      <c r="V44" s="555">
        <v>140</v>
      </c>
      <c r="W44" s="556">
        <v>829</v>
      </c>
      <c r="X44" s="559">
        <v>205</v>
      </c>
      <c r="Y44" s="556">
        <v>366</v>
      </c>
    </row>
    <row r="45" spans="1:25" ht="93.75" customHeight="1" thickBot="1">
      <c r="A45" s="205" t="s">
        <v>14</v>
      </c>
      <c r="B45" s="560">
        <v>4481</v>
      </c>
      <c r="C45" s="561">
        <v>2424</v>
      </c>
      <c r="D45" s="560">
        <v>27</v>
      </c>
      <c r="E45" s="562">
        <v>48</v>
      </c>
      <c r="F45" s="560">
        <v>0</v>
      </c>
      <c r="G45" s="563">
        <v>0</v>
      </c>
      <c r="H45" s="564">
        <v>2818</v>
      </c>
      <c r="I45" s="561">
        <v>2422</v>
      </c>
      <c r="J45" s="564">
        <v>2365</v>
      </c>
      <c r="K45" s="561">
        <v>2228</v>
      </c>
      <c r="L45" s="560">
        <v>3004</v>
      </c>
      <c r="M45" s="563">
        <v>3405</v>
      </c>
      <c r="N45" s="560">
        <v>2171</v>
      </c>
      <c r="O45" s="561">
        <v>2823</v>
      </c>
      <c r="P45" s="560">
        <v>0</v>
      </c>
      <c r="Q45" s="563">
        <v>0</v>
      </c>
      <c r="R45" s="564">
        <v>392</v>
      </c>
      <c r="S45" s="563">
        <v>405</v>
      </c>
      <c r="T45" s="560">
        <v>392</v>
      </c>
      <c r="U45" s="561">
        <v>405</v>
      </c>
      <c r="V45" s="560">
        <v>666</v>
      </c>
      <c r="W45" s="561">
        <v>1651</v>
      </c>
      <c r="X45" s="564">
        <v>538</v>
      </c>
      <c r="Y45" s="561">
        <v>2619</v>
      </c>
    </row>
    <row r="46" spans="1:25" ht="93.75" customHeight="1" thickTop="1" thickBot="1">
      <c r="A46" s="206" t="s">
        <v>15</v>
      </c>
      <c r="B46" s="565">
        <v>37930</v>
      </c>
      <c r="C46" s="566">
        <v>18713</v>
      </c>
      <c r="D46" s="565">
        <v>110</v>
      </c>
      <c r="E46" s="567">
        <v>144</v>
      </c>
      <c r="F46" s="565">
        <v>1</v>
      </c>
      <c r="G46" s="568">
        <v>1</v>
      </c>
      <c r="H46" s="569">
        <v>21549</v>
      </c>
      <c r="I46" s="566">
        <v>20587</v>
      </c>
      <c r="J46" s="569">
        <v>20129</v>
      </c>
      <c r="K46" s="566">
        <v>20045</v>
      </c>
      <c r="L46" s="565">
        <v>20729</v>
      </c>
      <c r="M46" s="568">
        <v>22526</v>
      </c>
      <c r="N46" s="565">
        <v>19115</v>
      </c>
      <c r="O46" s="566">
        <v>21340</v>
      </c>
      <c r="P46" s="565">
        <v>146</v>
      </c>
      <c r="Q46" s="568">
        <v>44</v>
      </c>
      <c r="R46" s="569">
        <v>3076</v>
      </c>
      <c r="S46" s="568">
        <v>2373</v>
      </c>
      <c r="T46" s="565">
        <v>2901</v>
      </c>
      <c r="U46" s="566">
        <v>2264</v>
      </c>
      <c r="V46" s="565">
        <v>9273</v>
      </c>
      <c r="W46" s="566">
        <v>10154</v>
      </c>
      <c r="X46" s="569">
        <v>2007</v>
      </c>
      <c r="Y46" s="566">
        <v>12242</v>
      </c>
    </row>
    <row r="47" spans="1:25" ht="93.75" customHeight="1">
      <c r="A47" s="207" t="s">
        <v>128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</row>
    <row r="48" spans="1:25" ht="93.75" customHeight="1">
      <c r="A48" s="754" t="s">
        <v>233</v>
      </c>
      <c r="B48" s="754"/>
      <c r="C48" s="754"/>
      <c r="D48" s="754"/>
      <c r="E48" s="754"/>
      <c r="F48" s="754"/>
      <c r="G48" s="754"/>
      <c r="H48" s="754"/>
      <c r="I48" s="754"/>
      <c r="J48" s="754"/>
      <c r="K48" s="754"/>
      <c r="L48" s="754"/>
      <c r="M48" s="754"/>
      <c r="N48" s="754"/>
      <c r="O48" s="754"/>
      <c r="P48" s="754"/>
      <c r="Q48" s="754"/>
      <c r="R48" s="754"/>
      <c r="S48" s="754"/>
      <c r="T48" s="754"/>
      <c r="U48" s="754"/>
      <c r="V48" s="754"/>
      <c r="W48" s="754"/>
      <c r="X48" s="754"/>
      <c r="Y48" s="754"/>
    </row>
    <row r="49" spans="1:25" ht="36" customHeight="1">
      <c r="A49" s="207"/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10"/>
      <c r="X49" s="211"/>
      <c r="Y49" s="210"/>
    </row>
    <row r="50" spans="1:25" ht="28.5" customHeight="1">
      <c r="A50" s="101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7"/>
      <c r="X50" s="755"/>
      <c r="Y50" s="755"/>
    </row>
    <row r="51" spans="1:25">
      <c r="W51" s="4"/>
      <c r="X51" s="755"/>
      <c r="Y51" s="755"/>
    </row>
    <row r="52" spans="1:25" ht="15.75">
      <c r="B52" s="97"/>
      <c r="C52" s="97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108"/>
      <c r="X52" s="747"/>
      <c r="Y52" s="747"/>
    </row>
    <row r="53" spans="1:25" ht="21" customHeight="1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  <c r="P53" s="100"/>
      <c r="Q53" s="100"/>
      <c r="R53" s="100"/>
      <c r="S53" s="100"/>
      <c r="T53" s="100"/>
      <c r="U53" s="100"/>
      <c r="V53" s="100"/>
      <c r="W53" s="107"/>
      <c r="X53" s="192"/>
      <c r="Y53" s="192"/>
    </row>
    <row r="54" spans="1:25" ht="15.75">
      <c r="W54" s="4"/>
      <c r="X54" s="192"/>
      <c r="Y54" s="192"/>
    </row>
    <row r="55" spans="1:25" ht="15.75">
      <c r="W55" s="4"/>
      <c r="X55" s="192"/>
      <c r="Y55" s="192"/>
    </row>
    <row r="56" spans="1:25" ht="15.75">
      <c r="W56" s="4"/>
      <c r="X56" s="105"/>
      <c r="Y56" s="105"/>
    </row>
    <row r="57" spans="1:25" ht="15.75">
      <c r="W57" s="4"/>
      <c r="X57" s="105"/>
      <c r="Y57" s="105"/>
    </row>
    <row r="58" spans="1:25" ht="15.75">
      <c r="W58" s="4"/>
      <c r="X58" s="105"/>
      <c r="Y58" s="105"/>
    </row>
    <row r="59" spans="1:25" ht="15.75">
      <c r="W59" s="4"/>
      <c r="X59" s="105"/>
      <c r="Y59" s="105"/>
    </row>
    <row r="60" spans="1:25" ht="15.75">
      <c r="W60" s="4"/>
      <c r="X60" s="105"/>
      <c r="Y60" s="105"/>
    </row>
    <row r="61" spans="1:25" ht="15.75">
      <c r="W61" s="4"/>
      <c r="X61" s="105"/>
      <c r="Y61" s="105"/>
    </row>
    <row r="62" spans="1:25" ht="15.75">
      <c r="W62" s="4"/>
      <c r="X62" s="105"/>
      <c r="Y62" s="105"/>
    </row>
    <row r="63" spans="1:25" ht="15.75">
      <c r="W63" s="4"/>
      <c r="X63" s="105"/>
      <c r="Y63" s="105"/>
    </row>
    <row r="64" spans="1:25" ht="15.75">
      <c r="W64" s="4"/>
      <c r="X64" s="105"/>
      <c r="Y64" s="105"/>
    </row>
    <row r="65" spans="23:25" ht="15.75">
      <c r="W65" s="4"/>
      <c r="X65" s="105"/>
      <c r="Y65" s="105"/>
    </row>
    <row r="66" spans="23:25" ht="15.75">
      <c r="W66" s="4"/>
      <c r="X66" s="105"/>
      <c r="Y66" s="105"/>
    </row>
    <row r="67" spans="23:25" ht="15.75">
      <c r="W67" s="4"/>
      <c r="X67" s="105"/>
      <c r="Y67" s="105"/>
    </row>
    <row r="68" spans="23:25" ht="15.75">
      <c r="W68" s="4"/>
      <c r="X68" s="105"/>
      <c r="Y68" s="105"/>
    </row>
    <row r="69" spans="23:25" ht="15.75">
      <c r="W69" s="4"/>
      <c r="X69" s="105"/>
      <c r="Y69" s="105"/>
    </row>
    <row r="70" spans="23:25" ht="15.75">
      <c r="W70" s="4"/>
      <c r="X70" s="106"/>
      <c r="Y70" s="106"/>
    </row>
    <row r="71" spans="23:25">
      <c r="W71" s="4"/>
      <c r="X71" s="4"/>
      <c r="Y71" s="4"/>
    </row>
    <row r="72" spans="23:25">
      <c r="W72" s="4"/>
      <c r="X72" s="4"/>
      <c r="Y72" s="4"/>
    </row>
    <row r="73" spans="23:25">
      <c r="W73" s="4"/>
      <c r="X73" s="4"/>
      <c r="Y73" s="4"/>
    </row>
  </sheetData>
  <mergeCells count="95">
    <mergeCell ref="A1:Y2"/>
    <mergeCell ref="H4:I4"/>
    <mergeCell ref="J4:K4"/>
    <mergeCell ref="R4:S4"/>
    <mergeCell ref="T4:U4"/>
    <mergeCell ref="A3:A7"/>
    <mergeCell ref="B3:E3"/>
    <mergeCell ref="F3:I3"/>
    <mergeCell ref="J3:M3"/>
    <mergeCell ref="N3:O3"/>
    <mergeCell ref="P3:S3"/>
    <mergeCell ref="T3:U3"/>
    <mergeCell ref="V3:W3"/>
    <mergeCell ref="X3:Y3"/>
    <mergeCell ref="X4:Y4"/>
    <mergeCell ref="B4:C4"/>
    <mergeCell ref="D4:E4"/>
    <mergeCell ref="F4:G4"/>
    <mergeCell ref="V4:W4"/>
    <mergeCell ref="M5:M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L4:M4"/>
    <mergeCell ref="N4:O4"/>
    <mergeCell ref="P4:Q4"/>
    <mergeCell ref="Y5:Y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A26:A31"/>
    <mergeCell ref="B26:C27"/>
    <mergeCell ref="D26:E27"/>
    <mergeCell ref="F26:G27"/>
    <mergeCell ref="H26:K27"/>
    <mergeCell ref="G29:G31"/>
    <mergeCell ref="H29:H31"/>
    <mergeCell ref="I29:I31"/>
    <mergeCell ref="B29:B31"/>
    <mergeCell ref="C29:C31"/>
    <mergeCell ref="D29:D31"/>
    <mergeCell ref="E29:E31"/>
    <mergeCell ref="F29:F31"/>
    <mergeCell ref="P26:Q27"/>
    <mergeCell ref="R26:U27"/>
    <mergeCell ref="V26:W27"/>
    <mergeCell ref="X26:Y27"/>
    <mergeCell ref="B28:C28"/>
    <mergeCell ref="D28:E28"/>
    <mergeCell ref="F28:G28"/>
    <mergeCell ref="H28:I28"/>
    <mergeCell ref="J28:K28"/>
    <mergeCell ref="L28:M28"/>
    <mergeCell ref="L26:O27"/>
    <mergeCell ref="N28:O28"/>
    <mergeCell ref="T28:U28"/>
    <mergeCell ref="V28:W28"/>
    <mergeCell ref="X28:Y28"/>
    <mergeCell ref="M29:M31"/>
    <mergeCell ref="N29:N31"/>
    <mergeCell ref="O29:O31"/>
    <mergeCell ref="P28:Q28"/>
    <mergeCell ref="R28:S28"/>
    <mergeCell ref="X52:Y52"/>
    <mergeCell ref="V29:V31"/>
    <mergeCell ref="W29:W31"/>
    <mergeCell ref="X29:X31"/>
    <mergeCell ref="Y29:Y31"/>
    <mergeCell ref="A48:Y48"/>
    <mergeCell ref="X50:Y51"/>
    <mergeCell ref="P29:P31"/>
    <mergeCell ref="Q29:Q31"/>
    <mergeCell ref="R29:R31"/>
    <mergeCell ref="S29:S31"/>
    <mergeCell ref="T29:T31"/>
    <mergeCell ref="U29:U31"/>
    <mergeCell ref="J29:J31"/>
    <mergeCell ref="K29:K31"/>
    <mergeCell ref="L29:L31"/>
  </mergeCells>
  <conditionalFormatting sqref="B50:W50 A49 A26:P26 B28:Q28 B27:O27 A32:Q46 A47:Y47">
    <cfRule type="cellIs" dxfId="31" priority="31" operator="lessThan">
      <formula>0</formula>
    </cfRule>
  </conditionalFormatting>
  <conditionalFormatting sqref="O53:W53 X26:Y28 X32:Y46">
    <cfRule type="cellIs" dxfId="30" priority="32" operator="lessThan">
      <formula>0</formula>
    </cfRule>
  </conditionalFormatting>
  <conditionalFormatting sqref="A50">
    <cfRule type="cellIs" dxfId="29" priority="29" operator="lessThan">
      <formula>0</formula>
    </cfRule>
  </conditionalFormatting>
  <conditionalFormatting sqref="B52:W52">
    <cfRule type="cellIs" dxfId="28" priority="30" operator="lessThan">
      <formula>0</formula>
    </cfRule>
  </conditionalFormatting>
  <conditionalFormatting sqref="X50:Y68">
    <cfRule type="cellIs" dxfId="27" priority="28" operator="lessThan">
      <formula>0</formula>
    </cfRule>
  </conditionalFormatting>
  <conditionalFormatting sqref="X69:Y70">
    <cfRule type="cellIs" dxfId="26" priority="27" operator="lessThan">
      <formula>0</formula>
    </cfRule>
  </conditionalFormatting>
  <conditionalFormatting sqref="V26:W28 V32:W46">
    <cfRule type="cellIs" dxfId="25" priority="26" operator="lessThan">
      <formula>0</formula>
    </cfRule>
  </conditionalFormatting>
  <conditionalFormatting sqref="R26:U28 R32:U46">
    <cfRule type="cellIs" dxfId="24" priority="25" operator="lessThan">
      <formula>0</formula>
    </cfRule>
  </conditionalFormatting>
  <conditionalFormatting sqref="C5">
    <cfRule type="cellIs" dxfId="23" priority="24" operator="lessThan">
      <formula>0</formula>
    </cfRule>
  </conditionalFormatting>
  <conditionalFormatting sqref="W5">
    <cfRule type="cellIs" dxfId="22" priority="14" operator="lessThan">
      <formula>0</formula>
    </cfRule>
  </conditionalFormatting>
  <conditionalFormatting sqref="G5">
    <cfRule type="cellIs" dxfId="21" priority="22" operator="lessThan">
      <formula>0</formula>
    </cfRule>
  </conditionalFormatting>
  <conditionalFormatting sqref="E5">
    <cfRule type="cellIs" dxfId="20" priority="23" operator="lessThan">
      <formula>0</formula>
    </cfRule>
  </conditionalFormatting>
  <conditionalFormatting sqref="I5">
    <cfRule type="cellIs" dxfId="19" priority="21" operator="lessThan">
      <formula>0</formula>
    </cfRule>
  </conditionalFormatting>
  <conditionalFormatting sqref="K5">
    <cfRule type="cellIs" dxfId="18" priority="20" operator="lessThan">
      <formula>0</formula>
    </cfRule>
  </conditionalFormatting>
  <conditionalFormatting sqref="M5">
    <cfRule type="cellIs" dxfId="17" priority="19" operator="lessThan">
      <formula>0</formula>
    </cfRule>
  </conditionalFormatting>
  <conditionalFormatting sqref="O5">
    <cfRule type="cellIs" dxfId="16" priority="18" operator="lessThan">
      <formula>0</formula>
    </cfRule>
  </conditionalFormatting>
  <conditionalFormatting sqref="Q5">
    <cfRule type="cellIs" dxfId="15" priority="17" operator="lessThan">
      <formula>0</formula>
    </cfRule>
  </conditionalFormatting>
  <conditionalFormatting sqref="S5">
    <cfRule type="cellIs" dxfId="14" priority="16" operator="lessThan">
      <formula>0</formula>
    </cfRule>
  </conditionalFormatting>
  <conditionalFormatting sqref="U5">
    <cfRule type="cellIs" dxfId="13" priority="15" operator="lessThan">
      <formula>0</formula>
    </cfRule>
  </conditionalFormatting>
  <conditionalFormatting sqref="Y5">
    <cfRule type="cellIs" dxfId="12" priority="13" operator="lessThan">
      <formula>0</formula>
    </cfRule>
  </conditionalFormatting>
  <conditionalFormatting sqref="C29">
    <cfRule type="cellIs" dxfId="11" priority="12" operator="lessThan">
      <formula>0</formula>
    </cfRule>
  </conditionalFormatting>
  <conditionalFormatting sqref="E29">
    <cfRule type="cellIs" dxfId="10" priority="11" operator="lessThan">
      <formula>0</formula>
    </cfRule>
  </conditionalFormatting>
  <conditionalFormatting sqref="G29">
    <cfRule type="cellIs" dxfId="9" priority="10" operator="lessThan">
      <formula>0</formula>
    </cfRule>
  </conditionalFormatting>
  <conditionalFormatting sqref="I29">
    <cfRule type="cellIs" dxfId="8" priority="9" operator="lessThan">
      <formula>0</formula>
    </cfRule>
  </conditionalFormatting>
  <conditionalFormatting sqref="K29">
    <cfRule type="cellIs" dxfId="7" priority="8" operator="lessThan">
      <formula>0</formula>
    </cfRule>
  </conditionalFormatting>
  <conditionalFormatting sqref="M29">
    <cfRule type="cellIs" dxfId="6" priority="7" operator="lessThan">
      <formula>0</formula>
    </cfRule>
  </conditionalFormatting>
  <conditionalFormatting sqref="O29">
    <cfRule type="cellIs" dxfId="5" priority="6" operator="lessThan">
      <formula>0</formula>
    </cfRule>
  </conditionalFormatting>
  <conditionalFormatting sqref="Q29">
    <cfRule type="cellIs" dxfId="4" priority="5" operator="lessThan">
      <formula>0</formula>
    </cfRule>
  </conditionalFormatting>
  <conditionalFormatting sqref="S29">
    <cfRule type="cellIs" dxfId="3" priority="4" operator="lessThan">
      <formula>0</formula>
    </cfRule>
  </conditionalFormatting>
  <conditionalFormatting sqref="U29">
    <cfRule type="cellIs" dxfId="2" priority="3" operator="lessThan">
      <formula>0</formula>
    </cfRule>
  </conditionalFormatting>
  <conditionalFormatting sqref="W29">
    <cfRule type="cellIs" dxfId="1" priority="2" operator="lessThan">
      <formula>0</formula>
    </cfRule>
  </conditionalFormatting>
  <conditionalFormatting sqref="Y29">
    <cfRule type="cellIs" dxfId="0" priority="1" operator="lessThan">
      <formula>0</formula>
    </cfRule>
  </conditionalFormatting>
  <printOptions horizontalCentered="1"/>
  <pageMargins left="0" right="0" top="0" bottom="0" header="0.31496062992125984" footer="0.31496062992125984"/>
  <pageSetup paperSize="9" scale="13" orientation="landscape" horizontalDpi="4294967294" r:id="rId1"/>
  <headerFooter>
    <oddHeader xml:space="preserve">&amp;R&amp;48Příloha č. 6a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Q124"/>
  <sheetViews>
    <sheetView view="pageBreakPreview" zoomScale="30" zoomScaleNormal="40" zoomScaleSheetLayoutView="30" workbookViewId="0">
      <selection sqref="A1:B1"/>
    </sheetView>
  </sheetViews>
  <sheetFormatPr defaultColWidth="10.28515625" defaultRowHeight="12.75"/>
  <cols>
    <col min="1" max="1" width="7.42578125" style="7" customWidth="1"/>
    <col min="2" max="2" width="6.140625" style="7" customWidth="1"/>
    <col min="3" max="30" width="16.5703125" style="7" customWidth="1"/>
    <col min="31" max="32" width="9.85546875" style="7" customWidth="1"/>
    <col min="33" max="33" width="10.28515625" style="7" customWidth="1"/>
    <col min="34" max="34" width="9.7109375" style="7" customWidth="1"/>
    <col min="35" max="35" width="56.5703125" style="7" customWidth="1"/>
    <col min="36" max="36" width="11.140625" style="7" customWidth="1"/>
    <col min="37" max="37" width="10.28515625" style="7" customWidth="1"/>
    <col min="38" max="16384" width="10.28515625" style="7"/>
  </cols>
  <sheetData>
    <row r="2" spans="1:43" ht="66" customHeight="1">
      <c r="A2" s="800"/>
      <c r="B2" s="801" t="s">
        <v>234</v>
      </c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  <c r="T2" s="801"/>
      <c r="U2" s="801"/>
      <c r="V2" s="801"/>
      <c r="W2" s="801"/>
      <c r="X2" s="801"/>
      <c r="Y2" s="801"/>
      <c r="Z2" s="801"/>
      <c r="AA2" s="801"/>
      <c r="AB2" s="801"/>
      <c r="AC2" s="801"/>
      <c r="AD2" s="801"/>
      <c r="AI2" s="48"/>
      <c r="AJ2" s="22"/>
      <c r="AK2" s="22"/>
      <c r="AL2" s="22"/>
    </row>
    <row r="3" spans="1:43" ht="43.5" customHeight="1" thickBot="1">
      <c r="A3" s="800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I3" s="48"/>
      <c r="AJ3" s="22"/>
      <c r="AK3" s="22"/>
      <c r="AL3" s="22"/>
    </row>
    <row r="4" spans="1:43" ht="15.75" customHeight="1">
      <c r="A4" s="800"/>
      <c r="B4" s="786" t="s">
        <v>66</v>
      </c>
      <c r="C4" s="789" t="s">
        <v>154</v>
      </c>
      <c r="D4" s="797"/>
      <c r="E4" s="797"/>
      <c r="F4" s="790"/>
      <c r="G4" s="789" t="s">
        <v>235</v>
      </c>
      <c r="H4" s="797"/>
      <c r="I4" s="797"/>
      <c r="J4" s="790"/>
      <c r="K4" s="797" t="s">
        <v>155</v>
      </c>
      <c r="L4" s="797"/>
      <c r="M4" s="797"/>
      <c r="N4" s="797"/>
      <c r="O4" s="789" t="s">
        <v>156</v>
      </c>
      <c r="P4" s="790"/>
      <c r="Q4" s="789" t="s">
        <v>134</v>
      </c>
      <c r="R4" s="797"/>
      <c r="S4" s="797"/>
      <c r="T4" s="790"/>
      <c r="U4" s="797" t="s">
        <v>124</v>
      </c>
      <c r="V4" s="797"/>
      <c r="W4" s="789" t="s">
        <v>135</v>
      </c>
      <c r="X4" s="790"/>
      <c r="Y4" s="797" t="s">
        <v>236</v>
      </c>
      <c r="Z4" s="797"/>
      <c r="AA4" s="789" t="s">
        <v>237</v>
      </c>
      <c r="AB4" s="790"/>
      <c r="AC4" s="797" t="s">
        <v>67</v>
      </c>
      <c r="AD4" s="790"/>
      <c r="AG4" s="47"/>
      <c r="AI4" s="46"/>
      <c r="AJ4" s="40"/>
      <c r="AK4" s="45"/>
      <c r="AL4" s="22"/>
    </row>
    <row r="5" spans="1:43" s="38" customFormat="1" ht="89.25" customHeight="1">
      <c r="A5" s="800"/>
      <c r="B5" s="787"/>
      <c r="C5" s="791"/>
      <c r="D5" s="798"/>
      <c r="E5" s="798"/>
      <c r="F5" s="792"/>
      <c r="G5" s="791"/>
      <c r="H5" s="798"/>
      <c r="I5" s="798"/>
      <c r="J5" s="792"/>
      <c r="K5" s="798"/>
      <c r="L5" s="798"/>
      <c r="M5" s="798"/>
      <c r="N5" s="798"/>
      <c r="O5" s="791"/>
      <c r="P5" s="792"/>
      <c r="Q5" s="791"/>
      <c r="R5" s="798"/>
      <c r="S5" s="798"/>
      <c r="T5" s="792"/>
      <c r="U5" s="798"/>
      <c r="V5" s="798"/>
      <c r="W5" s="791"/>
      <c r="X5" s="792"/>
      <c r="Y5" s="798"/>
      <c r="Z5" s="798"/>
      <c r="AA5" s="791"/>
      <c r="AB5" s="792"/>
      <c r="AC5" s="798"/>
      <c r="AD5" s="792"/>
      <c r="AG5" s="44"/>
      <c r="AH5" s="44"/>
      <c r="AI5" s="37"/>
      <c r="AJ5" s="43"/>
      <c r="AK5" s="42"/>
      <c r="AL5" s="25"/>
    </row>
    <row r="6" spans="1:43" ht="45" customHeight="1" thickBot="1">
      <c r="A6" s="800"/>
      <c r="B6" s="787"/>
      <c r="C6" s="782" t="s">
        <v>68</v>
      </c>
      <c r="D6" s="799"/>
      <c r="E6" s="785" t="s">
        <v>69</v>
      </c>
      <c r="F6" s="783"/>
      <c r="G6" s="782" t="s">
        <v>68</v>
      </c>
      <c r="H6" s="799"/>
      <c r="I6" s="785" t="s">
        <v>69</v>
      </c>
      <c r="J6" s="783"/>
      <c r="K6" s="784" t="s">
        <v>68</v>
      </c>
      <c r="L6" s="799"/>
      <c r="M6" s="785" t="s">
        <v>69</v>
      </c>
      <c r="N6" s="784"/>
      <c r="O6" s="782" t="s">
        <v>69</v>
      </c>
      <c r="P6" s="783"/>
      <c r="Q6" s="782" t="s">
        <v>68</v>
      </c>
      <c r="R6" s="799"/>
      <c r="S6" s="785" t="s">
        <v>69</v>
      </c>
      <c r="T6" s="783"/>
      <c r="U6" s="784" t="s">
        <v>69</v>
      </c>
      <c r="V6" s="784"/>
      <c r="W6" s="782" t="s">
        <v>136</v>
      </c>
      <c r="X6" s="783"/>
      <c r="Y6" s="784" t="s">
        <v>71</v>
      </c>
      <c r="Z6" s="784"/>
      <c r="AA6" s="782" t="s">
        <v>70</v>
      </c>
      <c r="AB6" s="783"/>
      <c r="AC6" s="784" t="s">
        <v>72</v>
      </c>
      <c r="AD6" s="783"/>
      <c r="AG6" s="31"/>
      <c r="AH6" s="35"/>
      <c r="AI6" s="31"/>
      <c r="AJ6" s="39"/>
      <c r="AK6" s="41"/>
    </row>
    <row r="7" spans="1:43" ht="45" customHeight="1">
      <c r="A7" s="800"/>
      <c r="B7" s="787"/>
      <c r="C7" s="123" t="s">
        <v>73</v>
      </c>
      <c r="D7" s="124" t="s">
        <v>74</v>
      </c>
      <c r="E7" s="124" t="s">
        <v>73</v>
      </c>
      <c r="F7" s="125" t="s">
        <v>74</v>
      </c>
      <c r="G7" s="123" t="s">
        <v>73</v>
      </c>
      <c r="H7" s="124" t="s">
        <v>74</v>
      </c>
      <c r="I7" s="124" t="s">
        <v>73</v>
      </c>
      <c r="J7" s="126" t="s">
        <v>74</v>
      </c>
      <c r="K7" s="127" t="s">
        <v>73</v>
      </c>
      <c r="L7" s="124" t="s">
        <v>74</v>
      </c>
      <c r="M7" s="124" t="s">
        <v>73</v>
      </c>
      <c r="N7" s="128" t="s">
        <v>74</v>
      </c>
      <c r="O7" s="129" t="s">
        <v>73</v>
      </c>
      <c r="P7" s="126" t="s">
        <v>74</v>
      </c>
      <c r="Q7" s="130" t="s">
        <v>73</v>
      </c>
      <c r="R7" s="124" t="s">
        <v>74</v>
      </c>
      <c r="S7" s="124" t="s">
        <v>73</v>
      </c>
      <c r="T7" s="131" t="s">
        <v>74</v>
      </c>
      <c r="U7" s="132" t="s">
        <v>73</v>
      </c>
      <c r="V7" s="133" t="s">
        <v>74</v>
      </c>
      <c r="W7" s="129" t="s">
        <v>73</v>
      </c>
      <c r="X7" s="126" t="s">
        <v>74</v>
      </c>
      <c r="Y7" s="132" t="s">
        <v>73</v>
      </c>
      <c r="Z7" s="133" t="s">
        <v>74</v>
      </c>
      <c r="AA7" s="129" t="s">
        <v>73</v>
      </c>
      <c r="AB7" s="126" t="s">
        <v>74</v>
      </c>
      <c r="AC7" s="132" t="s">
        <v>73</v>
      </c>
      <c r="AD7" s="126" t="s">
        <v>74</v>
      </c>
      <c r="AG7" s="31"/>
      <c r="AH7" s="35"/>
      <c r="AI7" s="31"/>
      <c r="AJ7" s="39"/>
      <c r="AK7" s="41"/>
    </row>
    <row r="8" spans="1:43" ht="45" customHeight="1">
      <c r="A8" s="800"/>
      <c r="B8" s="787"/>
      <c r="C8" s="123" t="s">
        <v>75</v>
      </c>
      <c r="D8" s="124" t="s">
        <v>76</v>
      </c>
      <c r="E8" s="124" t="s">
        <v>75</v>
      </c>
      <c r="F8" s="125" t="s">
        <v>76</v>
      </c>
      <c r="G8" s="123" t="s">
        <v>75</v>
      </c>
      <c r="H8" s="124" t="s">
        <v>76</v>
      </c>
      <c r="I8" s="124" t="s">
        <v>75</v>
      </c>
      <c r="J8" s="126" t="s">
        <v>76</v>
      </c>
      <c r="K8" s="127" t="s">
        <v>75</v>
      </c>
      <c r="L8" s="124" t="s">
        <v>76</v>
      </c>
      <c r="M8" s="124" t="s">
        <v>75</v>
      </c>
      <c r="N8" s="128" t="s">
        <v>76</v>
      </c>
      <c r="O8" s="129" t="s">
        <v>75</v>
      </c>
      <c r="P8" s="126" t="s">
        <v>76</v>
      </c>
      <c r="Q8" s="130" t="s">
        <v>75</v>
      </c>
      <c r="R8" s="124" t="s">
        <v>76</v>
      </c>
      <c r="S8" s="124" t="s">
        <v>75</v>
      </c>
      <c r="T8" s="131" t="s">
        <v>76</v>
      </c>
      <c r="U8" s="132" t="s">
        <v>75</v>
      </c>
      <c r="V8" s="133" t="s">
        <v>76</v>
      </c>
      <c r="W8" s="129" t="s">
        <v>75</v>
      </c>
      <c r="X8" s="126" t="s">
        <v>76</v>
      </c>
      <c r="Y8" s="132" t="s">
        <v>75</v>
      </c>
      <c r="Z8" s="133" t="s">
        <v>76</v>
      </c>
      <c r="AA8" s="129" t="s">
        <v>75</v>
      </c>
      <c r="AB8" s="126" t="s">
        <v>76</v>
      </c>
      <c r="AC8" s="132" t="s">
        <v>75</v>
      </c>
      <c r="AD8" s="126" t="s">
        <v>76</v>
      </c>
      <c r="AG8" s="31"/>
      <c r="AH8" s="35"/>
      <c r="AI8" s="31"/>
      <c r="AJ8" s="39"/>
      <c r="AK8" s="41"/>
    </row>
    <row r="9" spans="1:43" ht="45" customHeight="1" thickBot="1">
      <c r="A9" s="800"/>
      <c r="B9" s="788"/>
      <c r="C9" s="134" t="s">
        <v>77</v>
      </c>
      <c r="D9" s="135" t="s">
        <v>78</v>
      </c>
      <c r="E9" s="135" t="s">
        <v>77</v>
      </c>
      <c r="F9" s="136" t="s">
        <v>78</v>
      </c>
      <c r="G9" s="134" t="s">
        <v>77</v>
      </c>
      <c r="H9" s="135" t="s">
        <v>78</v>
      </c>
      <c r="I9" s="135" t="s">
        <v>77</v>
      </c>
      <c r="J9" s="137" t="s">
        <v>78</v>
      </c>
      <c r="K9" s="138" t="s">
        <v>77</v>
      </c>
      <c r="L9" s="135" t="s">
        <v>78</v>
      </c>
      <c r="M9" s="135" t="s">
        <v>77</v>
      </c>
      <c r="N9" s="139" t="s">
        <v>78</v>
      </c>
      <c r="O9" s="140" t="s">
        <v>77</v>
      </c>
      <c r="P9" s="137" t="s">
        <v>78</v>
      </c>
      <c r="Q9" s="141" t="s">
        <v>77</v>
      </c>
      <c r="R9" s="135" t="s">
        <v>78</v>
      </c>
      <c r="S9" s="135" t="s">
        <v>77</v>
      </c>
      <c r="T9" s="142" t="s">
        <v>78</v>
      </c>
      <c r="U9" s="143" t="s">
        <v>77</v>
      </c>
      <c r="V9" s="144" t="s">
        <v>78</v>
      </c>
      <c r="W9" s="140" t="s">
        <v>77</v>
      </c>
      <c r="X9" s="137" t="s">
        <v>78</v>
      </c>
      <c r="Y9" s="143" t="s">
        <v>77</v>
      </c>
      <c r="Z9" s="144" t="s">
        <v>78</v>
      </c>
      <c r="AA9" s="140" t="s">
        <v>77</v>
      </c>
      <c r="AB9" s="137" t="s">
        <v>78</v>
      </c>
      <c r="AC9" s="143" t="s">
        <v>77</v>
      </c>
      <c r="AD9" s="137" t="s">
        <v>78</v>
      </c>
      <c r="AG9" s="31"/>
      <c r="AH9" s="35"/>
      <c r="AI9" s="31"/>
      <c r="AJ9" s="102"/>
      <c r="AK9" s="102"/>
      <c r="AL9" s="102"/>
      <c r="AM9" s="102"/>
      <c r="AN9" s="103"/>
      <c r="AO9" s="103"/>
      <c r="AP9" s="103"/>
      <c r="AQ9" s="103"/>
    </row>
    <row r="10" spans="1:43" ht="45" customHeight="1" thickTop="1">
      <c r="A10" s="800"/>
      <c r="B10" s="145">
        <v>1</v>
      </c>
      <c r="C10" s="261">
        <v>2878</v>
      </c>
      <c r="D10" s="262">
        <v>30</v>
      </c>
      <c r="E10" s="262">
        <v>2495</v>
      </c>
      <c r="F10" s="263">
        <v>66</v>
      </c>
      <c r="G10" s="261">
        <v>162</v>
      </c>
      <c r="H10" s="262">
        <v>0</v>
      </c>
      <c r="I10" s="262">
        <v>105</v>
      </c>
      <c r="J10" s="264">
        <v>8</v>
      </c>
      <c r="K10" s="265">
        <v>1922</v>
      </c>
      <c r="L10" s="262">
        <v>133</v>
      </c>
      <c r="M10" s="262">
        <v>1825</v>
      </c>
      <c r="N10" s="265">
        <v>137</v>
      </c>
      <c r="O10" s="266">
        <v>2522</v>
      </c>
      <c r="P10" s="263">
        <v>43</v>
      </c>
      <c r="Q10" s="261">
        <v>1994</v>
      </c>
      <c r="R10" s="262">
        <v>32</v>
      </c>
      <c r="S10" s="262">
        <v>1434</v>
      </c>
      <c r="T10" s="263">
        <v>115</v>
      </c>
      <c r="U10" s="267">
        <v>38</v>
      </c>
      <c r="V10" s="265">
        <v>2</v>
      </c>
      <c r="W10" s="266">
        <v>78</v>
      </c>
      <c r="X10" s="263">
        <v>42</v>
      </c>
      <c r="Y10" s="267">
        <v>39116</v>
      </c>
      <c r="Z10" s="268">
        <v>337</v>
      </c>
      <c r="AA10" s="266">
        <v>2</v>
      </c>
      <c r="AB10" s="264">
        <v>0</v>
      </c>
      <c r="AC10" s="267">
        <v>95</v>
      </c>
      <c r="AD10" s="263">
        <v>6</v>
      </c>
      <c r="AG10" s="31"/>
      <c r="AH10" s="31"/>
      <c r="AI10" s="31"/>
      <c r="AJ10" s="43"/>
      <c r="AK10" s="43"/>
      <c r="AL10" s="43"/>
      <c r="AM10" s="43"/>
      <c r="AN10" s="104"/>
      <c r="AO10" s="104"/>
      <c r="AP10" s="104"/>
      <c r="AQ10" s="104"/>
    </row>
    <row r="11" spans="1:43" ht="45" customHeight="1">
      <c r="A11" s="800"/>
      <c r="B11" s="145">
        <v>2</v>
      </c>
      <c r="C11" s="269">
        <v>2657</v>
      </c>
      <c r="D11" s="270">
        <v>72</v>
      </c>
      <c r="E11" s="270">
        <v>2270</v>
      </c>
      <c r="F11" s="271">
        <v>114</v>
      </c>
      <c r="G11" s="269">
        <v>160</v>
      </c>
      <c r="H11" s="270">
        <v>3</v>
      </c>
      <c r="I11" s="270">
        <v>102</v>
      </c>
      <c r="J11" s="272">
        <v>10</v>
      </c>
      <c r="K11" s="273">
        <v>1521</v>
      </c>
      <c r="L11" s="270">
        <v>204</v>
      </c>
      <c r="M11" s="270">
        <v>1424</v>
      </c>
      <c r="N11" s="273">
        <v>189</v>
      </c>
      <c r="O11" s="274">
        <v>2610</v>
      </c>
      <c r="P11" s="271">
        <v>192</v>
      </c>
      <c r="Q11" s="269">
        <v>2044</v>
      </c>
      <c r="R11" s="270">
        <v>83</v>
      </c>
      <c r="S11" s="270">
        <v>1518</v>
      </c>
      <c r="T11" s="271">
        <v>239</v>
      </c>
      <c r="U11" s="275">
        <v>39</v>
      </c>
      <c r="V11" s="273">
        <v>3</v>
      </c>
      <c r="W11" s="274">
        <v>114</v>
      </c>
      <c r="X11" s="271">
        <v>84</v>
      </c>
      <c r="Y11" s="275">
        <v>39438</v>
      </c>
      <c r="Z11" s="276">
        <v>687</v>
      </c>
      <c r="AA11" s="274">
        <v>0</v>
      </c>
      <c r="AB11" s="272">
        <v>0</v>
      </c>
      <c r="AC11" s="275">
        <v>92</v>
      </c>
      <c r="AD11" s="271">
        <v>17</v>
      </c>
      <c r="AG11" s="31"/>
      <c r="AH11" s="31"/>
      <c r="AI11" s="31"/>
      <c r="AJ11" s="43"/>
      <c r="AK11" s="43"/>
      <c r="AL11" s="43"/>
      <c r="AM11" s="43"/>
      <c r="AN11" s="104"/>
      <c r="AO11" s="104"/>
      <c r="AP11" s="104"/>
      <c r="AQ11" s="104"/>
    </row>
    <row r="12" spans="1:43" ht="45" customHeight="1">
      <c r="A12" s="800"/>
      <c r="B12" s="145">
        <v>3</v>
      </c>
      <c r="C12" s="269">
        <v>1930</v>
      </c>
      <c r="D12" s="270">
        <v>192</v>
      </c>
      <c r="E12" s="270">
        <v>1692</v>
      </c>
      <c r="F12" s="271">
        <v>269</v>
      </c>
      <c r="G12" s="269">
        <v>156</v>
      </c>
      <c r="H12" s="270">
        <v>16</v>
      </c>
      <c r="I12" s="270">
        <v>104</v>
      </c>
      <c r="J12" s="272">
        <v>20</v>
      </c>
      <c r="K12" s="273">
        <v>1070</v>
      </c>
      <c r="L12" s="270">
        <v>250</v>
      </c>
      <c r="M12" s="270">
        <v>1004</v>
      </c>
      <c r="N12" s="273">
        <v>244</v>
      </c>
      <c r="O12" s="274">
        <v>2713</v>
      </c>
      <c r="P12" s="271">
        <v>493</v>
      </c>
      <c r="Q12" s="269">
        <v>2084</v>
      </c>
      <c r="R12" s="270">
        <v>145</v>
      </c>
      <c r="S12" s="270">
        <v>1573</v>
      </c>
      <c r="T12" s="271">
        <v>341</v>
      </c>
      <c r="U12" s="275">
        <v>41</v>
      </c>
      <c r="V12" s="273">
        <v>5</v>
      </c>
      <c r="W12" s="274">
        <v>122</v>
      </c>
      <c r="X12" s="271">
        <v>92</v>
      </c>
      <c r="Y12" s="275">
        <v>39730</v>
      </c>
      <c r="Z12" s="276">
        <v>1124</v>
      </c>
      <c r="AA12" s="274">
        <v>0</v>
      </c>
      <c r="AB12" s="272">
        <v>0</v>
      </c>
      <c r="AC12" s="275">
        <v>95</v>
      </c>
      <c r="AD12" s="271">
        <v>43</v>
      </c>
      <c r="AG12" s="31"/>
      <c r="AH12" s="35"/>
      <c r="AI12" s="31"/>
      <c r="AJ12" s="43"/>
      <c r="AK12" s="43"/>
      <c r="AL12" s="43"/>
      <c r="AM12" s="43"/>
      <c r="AN12" s="104"/>
      <c r="AO12" s="104"/>
      <c r="AP12" s="104"/>
      <c r="AQ12" s="104"/>
    </row>
    <row r="13" spans="1:43" ht="45" customHeight="1">
      <c r="A13" s="800"/>
      <c r="B13" s="145">
        <v>4</v>
      </c>
      <c r="C13" s="269">
        <v>1608</v>
      </c>
      <c r="D13" s="270">
        <v>263</v>
      </c>
      <c r="E13" s="270">
        <v>1396</v>
      </c>
      <c r="F13" s="271">
        <v>360</v>
      </c>
      <c r="G13" s="269">
        <v>160</v>
      </c>
      <c r="H13" s="270">
        <v>23</v>
      </c>
      <c r="I13" s="270">
        <v>98</v>
      </c>
      <c r="J13" s="272">
        <v>34</v>
      </c>
      <c r="K13" s="273">
        <v>943</v>
      </c>
      <c r="L13" s="270">
        <v>330</v>
      </c>
      <c r="M13" s="270">
        <v>898</v>
      </c>
      <c r="N13" s="273">
        <v>326</v>
      </c>
      <c r="O13" s="274">
        <v>2824</v>
      </c>
      <c r="P13" s="271">
        <v>812</v>
      </c>
      <c r="Q13" s="269">
        <v>2098</v>
      </c>
      <c r="R13" s="270">
        <v>188</v>
      </c>
      <c r="S13" s="270">
        <v>1596</v>
      </c>
      <c r="T13" s="271">
        <v>422</v>
      </c>
      <c r="U13" s="275">
        <v>43</v>
      </c>
      <c r="V13" s="273">
        <v>7</v>
      </c>
      <c r="W13" s="274">
        <v>125</v>
      </c>
      <c r="X13" s="271">
        <v>96</v>
      </c>
      <c r="Y13" s="275">
        <v>40076</v>
      </c>
      <c r="Z13" s="276">
        <v>1628</v>
      </c>
      <c r="AA13" s="274">
        <v>0</v>
      </c>
      <c r="AB13" s="272">
        <v>0</v>
      </c>
      <c r="AC13" s="275">
        <v>103</v>
      </c>
      <c r="AD13" s="271">
        <v>77</v>
      </c>
      <c r="AG13" s="31"/>
      <c r="AH13" s="31"/>
      <c r="AI13" s="31"/>
      <c r="AJ13" s="43"/>
      <c r="AK13" s="43"/>
      <c r="AL13" s="43"/>
      <c r="AM13" s="43"/>
      <c r="AN13" s="104"/>
      <c r="AO13" s="104"/>
      <c r="AP13" s="104"/>
      <c r="AQ13" s="104"/>
    </row>
    <row r="14" spans="1:43" ht="45" customHeight="1">
      <c r="A14" s="800"/>
      <c r="B14" s="145">
        <v>5</v>
      </c>
      <c r="C14" s="269">
        <v>1242</v>
      </c>
      <c r="D14" s="270">
        <v>275</v>
      </c>
      <c r="E14" s="270">
        <v>1237</v>
      </c>
      <c r="F14" s="271">
        <v>392</v>
      </c>
      <c r="G14" s="269">
        <v>161</v>
      </c>
      <c r="H14" s="270">
        <v>26</v>
      </c>
      <c r="I14" s="270">
        <v>97</v>
      </c>
      <c r="J14" s="272">
        <v>37</v>
      </c>
      <c r="K14" s="273">
        <v>667</v>
      </c>
      <c r="L14" s="270">
        <v>361</v>
      </c>
      <c r="M14" s="270">
        <v>632</v>
      </c>
      <c r="N14" s="273">
        <v>358</v>
      </c>
      <c r="O14" s="274">
        <v>2851</v>
      </c>
      <c r="P14" s="271">
        <v>1090</v>
      </c>
      <c r="Q14" s="269">
        <v>2148</v>
      </c>
      <c r="R14" s="270">
        <v>263</v>
      </c>
      <c r="S14" s="270">
        <v>1613</v>
      </c>
      <c r="T14" s="271">
        <v>479</v>
      </c>
      <c r="U14" s="275">
        <v>45</v>
      </c>
      <c r="V14" s="273">
        <v>10</v>
      </c>
      <c r="W14" s="274">
        <v>127</v>
      </c>
      <c r="X14" s="271">
        <v>99</v>
      </c>
      <c r="Y14" s="275">
        <v>40434</v>
      </c>
      <c r="Z14" s="276">
        <v>3011</v>
      </c>
      <c r="AA14" s="274">
        <v>0</v>
      </c>
      <c r="AB14" s="272">
        <v>0</v>
      </c>
      <c r="AC14" s="275">
        <v>103</v>
      </c>
      <c r="AD14" s="271">
        <v>110</v>
      </c>
      <c r="AG14" s="16"/>
      <c r="AH14" s="31"/>
      <c r="AI14" s="31"/>
      <c r="AJ14" s="43"/>
      <c r="AK14" s="43"/>
      <c r="AL14" s="43"/>
      <c r="AM14" s="43"/>
      <c r="AN14" s="104"/>
      <c r="AO14" s="104"/>
      <c r="AP14" s="104"/>
      <c r="AQ14" s="104"/>
    </row>
    <row r="15" spans="1:43" ht="45" customHeight="1" thickBot="1">
      <c r="A15" s="800"/>
      <c r="B15" s="146">
        <v>6</v>
      </c>
      <c r="C15" s="277">
        <v>1009</v>
      </c>
      <c r="D15" s="278">
        <v>283</v>
      </c>
      <c r="E15" s="278">
        <v>1016</v>
      </c>
      <c r="F15" s="279">
        <v>416</v>
      </c>
      <c r="G15" s="277">
        <v>164</v>
      </c>
      <c r="H15" s="278">
        <v>30</v>
      </c>
      <c r="I15" s="278">
        <v>98</v>
      </c>
      <c r="J15" s="280">
        <v>41</v>
      </c>
      <c r="K15" s="281">
        <v>445</v>
      </c>
      <c r="L15" s="278">
        <v>372</v>
      </c>
      <c r="M15" s="278">
        <v>423</v>
      </c>
      <c r="N15" s="281">
        <v>370</v>
      </c>
      <c r="O15" s="282">
        <v>2910</v>
      </c>
      <c r="P15" s="279">
        <v>1372</v>
      </c>
      <c r="Q15" s="277">
        <v>2170</v>
      </c>
      <c r="R15" s="278">
        <v>335</v>
      </c>
      <c r="S15" s="278">
        <v>1669</v>
      </c>
      <c r="T15" s="279">
        <v>629</v>
      </c>
      <c r="U15" s="283">
        <v>44</v>
      </c>
      <c r="V15" s="281">
        <v>13</v>
      </c>
      <c r="W15" s="282">
        <v>101</v>
      </c>
      <c r="X15" s="279">
        <v>101</v>
      </c>
      <c r="Y15" s="283">
        <v>37930</v>
      </c>
      <c r="Z15" s="284">
        <v>18713</v>
      </c>
      <c r="AA15" s="282">
        <v>1</v>
      </c>
      <c r="AB15" s="280">
        <v>1</v>
      </c>
      <c r="AC15" s="283">
        <v>110</v>
      </c>
      <c r="AD15" s="279">
        <v>144</v>
      </c>
      <c r="AG15" s="16"/>
      <c r="AI15" s="31"/>
      <c r="AJ15" s="43"/>
      <c r="AK15" s="43"/>
      <c r="AL15" s="43"/>
      <c r="AM15" s="43"/>
      <c r="AN15" s="104"/>
      <c r="AO15" s="104"/>
      <c r="AP15" s="104"/>
      <c r="AQ15" s="104"/>
    </row>
    <row r="16" spans="1:43" ht="33" customHeight="1">
      <c r="A16" s="800"/>
      <c r="B16" s="111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G16" s="16"/>
      <c r="AI16" s="31"/>
      <c r="AJ16" s="43"/>
      <c r="AK16" s="43"/>
      <c r="AL16" s="43"/>
      <c r="AM16" s="43"/>
      <c r="AN16" s="104"/>
      <c r="AO16" s="104"/>
      <c r="AP16" s="104"/>
      <c r="AQ16" s="104"/>
    </row>
    <row r="17" spans="1:43" ht="33" customHeight="1">
      <c r="A17" s="800"/>
      <c r="B17" s="111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G17" s="16"/>
      <c r="AI17" s="31"/>
      <c r="AJ17" s="43"/>
      <c r="AK17" s="43"/>
      <c r="AL17" s="43"/>
      <c r="AM17" s="43"/>
      <c r="AN17" s="104"/>
      <c r="AO17" s="104"/>
      <c r="AP17" s="104"/>
      <c r="AQ17" s="104"/>
    </row>
    <row r="18" spans="1:43" ht="33" customHeight="1">
      <c r="A18" s="800"/>
      <c r="B18" s="111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G18" s="16"/>
      <c r="AI18" s="31"/>
      <c r="AJ18" s="43"/>
      <c r="AK18" s="43"/>
      <c r="AL18" s="43"/>
      <c r="AM18" s="43"/>
      <c r="AN18" s="104"/>
      <c r="AO18" s="104"/>
      <c r="AP18" s="104"/>
      <c r="AQ18" s="104"/>
    </row>
    <row r="19" spans="1:43" ht="33" customHeight="1">
      <c r="A19" s="800"/>
      <c r="B19" s="111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33"/>
      <c r="AF19" s="33"/>
      <c r="AH19" s="13"/>
      <c r="AI19" s="13"/>
      <c r="AJ19" s="13"/>
      <c r="AK19" s="22"/>
      <c r="AL19" s="22"/>
    </row>
    <row r="20" spans="1:43" ht="33" customHeight="1" thickBot="1">
      <c r="A20" s="800"/>
      <c r="B20" s="111"/>
      <c r="C20" s="109"/>
      <c r="D20" s="109"/>
      <c r="E20" s="112"/>
      <c r="F20" s="110"/>
      <c r="G20" s="110"/>
      <c r="H20" s="110"/>
      <c r="I20" s="110"/>
      <c r="J20" s="109"/>
      <c r="K20" s="109"/>
      <c r="L20" s="109"/>
      <c r="M20" s="109"/>
      <c r="N20" s="109"/>
      <c r="O20" s="109"/>
      <c r="P20" s="109"/>
      <c r="Q20" s="109"/>
      <c r="R20" s="115"/>
      <c r="S20" s="115"/>
      <c r="T20" s="115"/>
      <c r="U20" s="115"/>
      <c r="V20" s="115"/>
      <c r="W20" s="115"/>
      <c r="X20" s="115"/>
      <c r="Y20" s="115"/>
      <c r="Z20" s="109"/>
      <c r="AA20" s="109"/>
      <c r="AB20" s="109"/>
      <c r="AC20" s="109"/>
      <c r="AD20" s="113"/>
      <c r="AE20" s="33"/>
      <c r="AF20" s="33"/>
      <c r="AH20" s="13"/>
      <c r="AI20" s="34"/>
      <c r="AJ20" s="34"/>
    </row>
    <row r="21" spans="1:43" ht="86.25" customHeight="1">
      <c r="A21" s="800"/>
      <c r="B21" s="786" t="s">
        <v>66</v>
      </c>
      <c r="C21" s="789" t="s">
        <v>157</v>
      </c>
      <c r="D21" s="790"/>
      <c r="E21" s="789" t="s">
        <v>137</v>
      </c>
      <c r="F21" s="790"/>
      <c r="G21" s="793" t="s">
        <v>193</v>
      </c>
      <c r="H21" s="794"/>
      <c r="I21" s="789" t="s">
        <v>153</v>
      </c>
      <c r="J21" s="790"/>
      <c r="K21" s="789" t="s">
        <v>158</v>
      </c>
      <c r="L21" s="790"/>
      <c r="M21" s="789" t="s">
        <v>159</v>
      </c>
      <c r="N21" s="790"/>
      <c r="O21" s="797" t="s">
        <v>227</v>
      </c>
      <c r="P21" s="790"/>
      <c r="Q21" s="114"/>
      <c r="R21" s="115"/>
      <c r="S21" s="115"/>
      <c r="T21" s="115"/>
      <c r="U21" s="115"/>
      <c r="V21" s="115"/>
      <c r="W21" s="115"/>
      <c r="X21" s="109"/>
      <c r="Y21" s="109"/>
      <c r="Z21" s="109"/>
      <c r="AA21" s="109"/>
      <c r="AB21" s="113"/>
      <c r="AC21" s="33"/>
      <c r="AD21" s="33"/>
      <c r="AF21" s="13"/>
    </row>
    <row r="22" spans="1:43" ht="86.25" customHeight="1">
      <c r="A22" s="800"/>
      <c r="B22" s="787"/>
      <c r="C22" s="791"/>
      <c r="D22" s="792"/>
      <c r="E22" s="791"/>
      <c r="F22" s="792"/>
      <c r="G22" s="795"/>
      <c r="H22" s="796"/>
      <c r="I22" s="791"/>
      <c r="J22" s="792"/>
      <c r="K22" s="791"/>
      <c r="L22" s="792"/>
      <c r="M22" s="791"/>
      <c r="N22" s="792"/>
      <c r="O22" s="798"/>
      <c r="P22" s="792"/>
      <c r="Q22" s="121"/>
      <c r="R22" s="121"/>
      <c r="S22" s="114"/>
      <c r="T22" s="114"/>
      <c r="U22" s="114"/>
      <c r="V22" s="114"/>
      <c r="W22" s="116"/>
      <c r="X22" s="109"/>
      <c r="Y22" s="109"/>
      <c r="Z22" s="109"/>
      <c r="AA22" s="109"/>
      <c r="AB22" s="113"/>
      <c r="AC22" s="33"/>
      <c r="AD22" s="26"/>
      <c r="AE22" s="178"/>
      <c r="AF22" s="178"/>
      <c r="AG22" s="178"/>
      <c r="AH22" s="178"/>
      <c r="AI22" s="178"/>
    </row>
    <row r="23" spans="1:43" ht="45" customHeight="1" thickBot="1">
      <c r="A23" s="800"/>
      <c r="B23" s="787"/>
      <c r="C23" s="782" t="s">
        <v>69</v>
      </c>
      <c r="D23" s="783"/>
      <c r="E23" s="782" t="s">
        <v>69</v>
      </c>
      <c r="F23" s="783"/>
      <c r="G23" s="782" t="s">
        <v>69</v>
      </c>
      <c r="H23" s="783"/>
      <c r="I23" s="784" t="s">
        <v>69</v>
      </c>
      <c r="J23" s="784"/>
      <c r="K23" s="782" t="s">
        <v>79</v>
      </c>
      <c r="L23" s="783"/>
      <c r="M23" s="782" t="s">
        <v>79</v>
      </c>
      <c r="N23" s="783"/>
      <c r="O23" s="785" t="s">
        <v>79</v>
      </c>
      <c r="P23" s="783"/>
      <c r="Q23" s="121"/>
      <c r="R23" s="121"/>
      <c r="S23" s="114"/>
      <c r="T23" s="114"/>
      <c r="U23" s="114"/>
      <c r="V23" s="114"/>
      <c r="W23" s="116"/>
      <c r="X23" s="109"/>
      <c r="Y23" s="109"/>
      <c r="Z23" s="109"/>
      <c r="AA23" s="109"/>
      <c r="AB23" s="113"/>
      <c r="AC23" s="33"/>
      <c r="AD23" s="33"/>
      <c r="AE23" s="178"/>
      <c r="AF23" s="179"/>
      <c r="AG23" s="180"/>
      <c r="AH23" s="180"/>
      <c r="AI23" s="180"/>
    </row>
    <row r="24" spans="1:43" ht="45" customHeight="1">
      <c r="A24" s="800"/>
      <c r="B24" s="787"/>
      <c r="C24" s="123" t="s">
        <v>73</v>
      </c>
      <c r="D24" s="126" t="s">
        <v>74</v>
      </c>
      <c r="E24" s="123" t="s">
        <v>73</v>
      </c>
      <c r="F24" s="126" t="s">
        <v>74</v>
      </c>
      <c r="G24" s="123" t="s">
        <v>73</v>
      </c>
      <c r="H24" s="126" t="s">
        <v>74</v>
      </c>
      <c r="I24" s="147" t="s">
        <v>73</v>
      </c>
      <c r="J24" s="133" t="s">
        <v>74</v>
      </c>
      <c r="K24" s="129" t="s">
        <v>73</v>
      </c>
      <c r="L24" s="126" t="s">
        <v>74</v>
      </c>
      <c r="M24" s="148" t="s">
        <v>73</v>
      </c>
      <c r="N24" s="131" t="s">
        <v>74</v>
      </c>
      <c r="O24" s="124" t="s">
        <v>73</v>
      </c>
      <c r="P24" s="126" t="s">
        <v>74</v>
      </c>
      <c r="Q24" s="121"/>
      <c r="R24" s="121"/>
      <c r="S24" s="114"/>
      <c r="T24" s="114"/>
      <c r="U24" s="114"/>
      <c r="V24" s="114"/>
      <c r="W24" s="116"/>
      <c r="X24" s="109"/>
      <c r="Y24" s="109"/>
      <c r="Z24" s="109"/>
      <c r="AA24" s="109"/>
      <c r="AB24" s="113"/>
      <c r="AC24" s="33"/>
      <c r="AE24" s="178"/>
      <c r="AF24" s="181"/>
      <c r="AG24" s="181"/>
      <c r="AH24" s="182"/>
      <c r="AI24" s="180"/>
    </row>
    <row r="25" spans="1:43" ht="45" customHeight="1">
      <c r="A25" s="800"/>
      <c r="B25" s="787"/>
      <c r="C25" s="123" t="s">
        <v>75</v>
      </c>
      <c r="D25" s="126" t="s">
        <v>76</v>
      </c>
      <c r="E25" s="123" t="s">
        <v>75</v>
      </c>
      <c r="F25" s="126" t="s">
        <v>76</v>
      </c>
      <c r="G25" s="123" t="s">
        <v>75</v>
      </c>
      <c r="H25" s="126" t="s">
        <v>76</v>
      </c>
      <c r="I25" s="147" t="s">
        <v>75</v>
      </c>
      <c r="J25" s="133" t="s">
        <v>76</v>
      </c>
      <c r="K25" s="129" t="s">
        <v>75</v>
      </c>
      <c r="L25" s="126" t="s">
        <v>76</v>
      </c>
      <c r="M25" s="129" t="s">
        <v>75</v>
      </c>
      <c r="N25" s="131" t="s">
        <v>76</v>
      </c>
      <c r="O25" s="124" t="s">
        <v>75</v>
      </c>
      <c r="P25" s="126" t="s">
        <v>76</v>
      </c>
      <c r="Q25" s="121"/>
      <c r="R25" s="121"/>
      <c r="S25" s="117"/>
      <c r="T25" s="117"/>
      <c r="U25" s="117"/>
      <c r="V25" s="117"/>
      <c r="W25" s="117"/>
      <c r="X25" s="109"/>
      <c r="Y25" s="109"/>
      <c r="Z25" s="109"/>
      <c r="AA25" s="109"/>
      <c r="AB25" s="113"/>
      <c r="AC25" s="33"/>
      <c r="AD25" s="33"/>
      <c r="AE25" s="178"/>
      <c r="AF25" s="181"/>
      <c r="AG25" s="181"/>
      <c r="AH25" s="182"/>
      <c r="AI25" s="180"/>
    </row>
    <row r="26" spans="1:43" ht="45" customHeight="1" thickBot="1">
      <c r="A26" s="800"/>
      <c r="B26" s="788"/>
      <c r="C26" s="134" t="s">
        <v>77</v>
      </c>
      <c r="D26" s="137" t="s">
        <v>78</v>
      </c>
      <c r="E26" s="134" t="s">
        <v>77</v>
      </c>
      <c r="F26" s="137" t="s">
        <v>78</v>
      </c>
      <c r="G26" s="134" t="s">
        <v>77</v>
      </c>
      <c r="H26" s="137" t="s">
        <v>78</v>
      </c>
      <c r="I26" s="149" t="s">
        <v>77</v>
      </c>
      <c r="J26" s="144" t="s">
        <v>78</v>
      </c>
      <c r="K26" s="140" t="s">
        <v>77</v>
      </c>
      <c r="L26" s="137" t="s">
        <v>78</v>
      </c>
      <c r="M26" s="140" t="s">
        <v>77</v>
      </c>
      <c r="N26" s="142" t="s">
        <v>78</v>
      </c>
      <c r="O26" s="135" t="s">
        <v>77</v>
      </c>
      <c r="P26" s="137" t="s">
        <v>78</v>
      </c>
      <c r="Q26" s="121"/>
      <c r="R26" s="121"/>
      <c r="S26" s="117"/>
      <c r="T26" s="117"/>
      <c r="U26" s="117"/>
      <c r="V26" s="117"/>
      <c r="W26" s="117"/>
      <c r="X26" s="109"/>
      <c r="Y26" s="109"/>
      <c r="Z26" s="109"/>
      <c r="AA26" s="109"/>
      <c r="AB26" s="113"/>
      <c r="AC26" s="33"/>
      <c r="AD26" s="33"/>
      <c r="AE26" s="178"/>
      <c r="AF26" s="181"/>
      <c r="AG26" s="183"/>
      <c r="AH26" s="182"/>
      <c r="AI26" s="180"/>
    </row>
    <row r="27" spans="1:43" ht="45" customHeight="1" thickTop="1">
      <c r="A27" s="800"/>
      <c r="B27" s="145">
        <v>1</v>
      </c>
      <c r="C27" s="274">
        <v>9916</v>
      </c>
      <c r="D27" s="271">
        <v>647</v>
      </c>
      <c r="E27" s="274">
        <v>14374</v>
      </c>
      <c r="F27" s="271">
        <v>2691</v>
      </c>
      <c r="G27" s="285">
        <v>119</v>
      </c>
      <c r="H27" s="286">
        <v>11</v>
      </c>
      <c r="I27" s="287">
        <v>1147</v>
      </c>
      <c r="J27" s="288">
        <v>414</v>
      </c>
      <c r="K27" s="274">
        <v>1708</v>
      </c>
      <c r="L27" s="271">
        <v>1578</v>
      </c>
      <c r="M27" s="285">
        <v>9624</v>
      </c>
      <c r="N27" s="286">
        <v>1480</v>
      </c>
      <c r="O27" s="289">
        <v>0</v>
      </c>
      <c r="P27" s="286">
        <v>0</v>
      </c>
      <c r="Q27" s="121"/>
      <c r="R27" s="121"/>
      <c r="S27" s="117"/>
      <c r="T27" s="117"/>
      <c r="U27" s="117"/>
      <c r="V27" s="117"/>
      <c r="W27" s="117"/>
      <c r="X27" s="109"/>
      <c r="Y27" s="109"/>
      <c r="Z27" s="109"/>
      <c r="AA27" s="109"/>
      <c r="AB27" s="113"/>
      <c r="AC27" s="33"/>
      <c r="AD27" s="33"/>
      <c r="AE27" s="178"/>
      <c r="AF27" s="181"/>
      <c r="AG27" s="180"/>
      <c r="AH27" s="182"/>
      <c r="AI27" s="180"/>
    </row>
    <row r="28" spans="1:43" ht="45" customHeight="1">
      <c r="A28" s="800"/>
      <c r="B28" s="145">
        <v>2</v>
      </c>
      <c r="C28" s="274">
        <v>9976</v>
      </c>
      <c r="D28" s="271">
        <v>1242</v>
      </c>
      <c r="E28" s="274">
        <v>13684</v>
      </c>
      <c r="F28" s="271">
        <v>4443</v>
      </c>
      <c r="G28" s="285">
        <v>123</v>
      </c>
      <c r="H28" s="286">
        <v>15</v>
      </c>
      <c r="I28" s="287">
        <v>1733</v>
      </c>
      <c r="J28" s="288">
        <v>1007</v>
      </c>
      <c r="K28" s="274">
        <v>2483</v>
      </c>
      <c r="L28" s="271">
        <v>3763</v>
      </c>
      <c r="M28" s="285">
        <v>10315</v>
      </c>
      <c r="N28" s="286">
        <v>3405</v>
      </c>
      <c r="O28" s="285">
        <v>0</v>
      </c>
      <c r="P28" s="286">
        <v>0</v>
      </c>
      <c r="Q28" s="121"/>
      <c r="R28" s="121"/>
      <c r="S28" s="117"/>
      <c r="T28" s="117"/>
      <c r="U28" s="117"/>
      <c r="V28" s="117"/>
      <c r="W28" s="117"/>
      <c r="X28" s="109"/>
      <c r="Y28" s="109"/>
      <c r="Z28" s="109"/>
      <c r="AA28" s="109"/>
      <c r="AB28" s="113"/>
      <c r="AC28" s="33"/>
      <c r="AD28" s="33"/>
      <c r="AE28" s="178"/>
      <c r="AF28" s="181"/>
      <c r="AG28" s="183"/>
      <c r="AH28" s="182"/>
      <c r="AI28" s="180"/>
    </row>
    <row r="29" spans="1:43" ht="45" customHeight="1">
      <c r="A29" s="800"/>
      <c r="B29" s="145">
        <v>3</v>
      </c>
      <c r="C29" s="274">
        <v>10405</v>
      </c>
      <c r="D29" s="271">
        <v>3003</v>
      </c>
      <c r="E29" s="274">
        <v>13980</v>
      </c>
      <c r="F29" s="271">
        <v>7621</v>
      </c>
      <c r="G29" s="285">
        <v>123</v>
      </c>
      <c r="H29" s="286">
        <v>15</v>
      </c>
      <c r="I29" s="287">
        <v>2127</v>
      </c>
      <c r="J29" s="288">
        <v>1413</v>
      </c>
      <c r="K29" s="274">
        <v>2857</v>
      </c>
      <c r="L29" s="271">
        <v>6512</v>
      </c>
      <c r="M29" s="285">
        <v>10476</v>
      </c>
      <c r="N29" s="286">
        <v>5609</v>
      </c>
      <c r="O29" s="285">
        <v>0</v>
      </c>
      <c r="P29" s="286">
        <v>0</v>
      </c>
      <c r="Q29" s="121"/>
      <c r="R29" s="121"/>
      <c r="S29" s="117"/>
      <c r="T29" s="117"/>
      <c r="U29" s="117"/>
      <c r="V29" s="117"/>
      <c r="W29" s="117"/>
      <c r="X29" s="109"/>
      <c r="Y29" s="109"/>
      <c r="Z29" s="109"/>
      <c r="AA29" s="109"/>
      <c r="AB29" s="113"/>
      <c r="AC29" s="33"/>
      <c r="AD29" s="33"/>
      <c r="AE29" s="178"/>
      <c r="AF29" s="181"/>
      <c r="AG29" s="180"/>
      <c r="AH29" s="184"/>
      <c r="AI29" s="180"/>
    </row>
    <row r="30" spans="1:43" ht="45" customHeight="1">
      <c r="A30" s="800"/>
      <c r="B30" s="145">
        <v>4</v>
      </c>
      <c r="C30" s="274">
        <v>14212</v>
      </c>
      <c r="D30" s="271">
        <v>10142</v>
      </c>
      <c r="E30" s="274">
        <v>16396</v>
      </c>
      <c r="F30" s="271">
        <v>11961</v>
      </c>
      <c r="G30" s="285">
        <v>123</v>
      </c>
      <c r="H30" s="286">
        <v>15</v>
      </c>
      <c r="I30" s="287">
        <v>2459</v>
      </c>
      <c r="J30" s="288">
        <v>1762</v>
      </c>
      <c r="K30" s="274">
        <v>2676</v>
      </c>
      <c r="L30" s="271">
        <v>8797</v>
      </c>
      <c r="M30" s="285">
        <v>10152</v>
      </c>
      <c r="N30" s="286">
        <v>7506</v>
      </c>
      <c r="O30" s="285">
        <v>19</v>
      </c>
      <c r="P30" s="286">
        <v>29</v>
      </c>
      <c r="Q30" s="121"/>
      <c r="R30" s="121"/>
      <c r="S30" s="117"/>
      <c r="T30" s="117"/>
      <c r="U30" s="117"/>
      <c r="V30" s="117"/>
      <c r="W30" s="117"/>
      <c r="X30" s="109"/>
      <c r="Y30" s="109"/>
      <c r="Z30" s="109"/>
      <c r="AA30" s="109"/>
      <c r="AB30" s="113"/>
      <c r="AC30" s="33"/>
      <c r="AD30" s="33"/>
      <c r="AE30" s="178"/>
      <c r="AF30" s="185"/>
      <c r="AG30" s="183"/>
      <c r="AH30" s="182"/>
      <c r="AI30" s="180"/>
    </row>
    <row r="31" spans="1:43" ht="45" customHeight="1">
      <c r="A31" s="800"/>
      <c r="B31" s="145">
        <v>5</v>
      </c>
      <c r="C31" s="274">
        <v>18041</v>
      </c>
      <c r="D31" s="271">
        <v>16240</v>
      </c>
      <c r="E31" s="274">
        <v>17684</v>
      </c>
      <c r="F31" s="271">
        <v>16351</v>
      </c>
      <c r="G31" s="285">
        <v>139</v>
      </c>
      <c r="H31" s="286">
        <v>32</v>
      </c>
      <c r="I31" s="287">
        <v>2726</v>
      </c>
      <c r="J31" s="288">
        <v>2054</v>
      </c>
      <c r="K31" s="274">
        <v>2334</v>
      </c>
      <c r="L31" s="271">
        <v>10614</v>
      </c>
      <c r="M31" s="285">
        <v>9944</v>
      </c>
      <c r="N31" s="286">
        <v>8984</v>
      </c>
      <c r="O31" s="285">
        <v>11</v>
      </c>
      <c r="P31" s="286">
        <v>80</v>
      </c>
      <c r="Q31" s="121"/>
      <c r="R31" s="121"/>
      <c r="S31" s="117"/>
      <c r="T31" s="117"/>
      <c r="U31" s="117"/>
      <c r="V31" s="117"/>
      <c r="W31" s="117"/>
      <c r="X31" s="109"/>
      <c r="Y31" s="109"/>
      <c r="Z31" s="109"/>
      <c r="AA31" s="109"/>
      <c r="AB31" s="113"/>
      <c r="AC31" s="33"/>
      <c r="AD31" s="33"/>
      <c r="AE31" s="178"/>
      <c r="AF31" s="185"/>
      <c r="AG31" s="180"/>
      <c r="AH31" s="184"/>
      <c r="AI31" s="186"/>
      <c r="AJ31" s="36"/>
      <c r="AK31" s="36"/>
      <c r="AL31" s="36"/>
    </row>
    <row r="32" spans="1:43" ht="45" customHeight="1" thickBot="1">
      <c r="A32" s="800"/>
      <c r="B32" s="146">
        <v>6</v>
      </c>
      <c r="C32" s="282">
        <v>20129</v>
      </c>
      <c r="D32" s="279">
        <v>20045</v>
      </c>
      <c r="E32" s="282">
        <v>19115</v>
      </c>
      <c r="F32" s="279">
        <v>21340</v>
      </c>
      <c r="G32" s="290">
        <v>146</v>
      </c>
      <c r="H32" s="291">
        <v>44</v>
      </c>
      <c r="I32" s="292">
        <v>2901</v>
      </c>
      <c r="J32" s="293">
        <v>2264</v>
      </c>
      <c r="K32" s="282">
        <v>2007</v>
      </c>
      <c r="L32" s="279">
        <v>12242</v>
      </c>
      <c r="M32" s="290">
        <v>9273</v>
      </c>
      <c r="N32" s="291">
        <v>10154</v>
      </c>
      <c r="O32" s="290">
        <v>9</v>
      </c>
      <c r="P32" s="291">
        <v>106</v>
      </c>
      <c r="Q32" s="121"/>
      <c r="R32" s="121"/>
      <c r="S32" s="117"/>
      <c r="T32" s="117"/>
      <c r="U32" s="117"/>
      <c r="V32" s="117"/>
      <c r="W32" s="117"/>
      <c r="X32" s="109"/>
      <c r="Y32" s="109"/>
      <c r="Z32" s="109"/>
      <c r="AA32" s="109"/>
      <c r="AB32" s="113"/>
      <c r="AC32" s="33"/>
      <c r="AD32" s="33"/>
      <c r="AE32" s="178"/>
      <c r="AF32" s="181"/>
      <c r="AG32" s="183"/>
      <c r="AH32" s="182"/>
      <c r="AI32" s="34"/>
      <c r="AJ32" s="36"/>
      <c r="AK32" s="36"/>
      <c r="AL32" s="36"/>
    </row>
    <row r="33" spans="1:40" ht="36.75" customHeight="1">
      <c r="A33" s="800"/>
      <c r="B33" s="197" t="s">
        <v>219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10"/>
      <c r="Q33" s="110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13"/>
      <c r="AE33" s="33"/>
      <c r="AF33" s="33"/>
      <c r="AG33" s="38"/>
      <c r="AH33" s="32"/>
      <c r="AI33" s="13"/>
      <c r="AJ33" s="13"/>
      <c r="AK33" s="32"/>
      <c r="AL33" s="32"/>
      <c r="AM33" s="32"/>
      <c r="AN33" s="32"/>
    </row>
    <row r="34" spans="1:40" ht="36.75" customHeight="1">
      <c r="A34" s="800"/>
      <c r="B34" s="198" t="s">
        <v>220</v>
      </c>
      <c r="C34" s="109"/>
      <c r="D34" s="109"/>
      <c r="E34" s="109"/>
      <c r="F34" s="109"/>
      <c r="G34" s="109"/>
      <c r="H34" s="109"/>
      <c r="I34" s="110"/>
      <c r="J34" s="118"/>
      <c r="K34" s="119"/>
      <c r="L34" s="119"/>
      <c r="M34" s="110"/>
      <c r="N34" s="109"/>
      <c r="O34" s="122"/>
      <c r="P34" s="120"/>
      <c r="Q34" s="110"/>
      <c r="R34" s="110"/>
      <c r="S34" s="110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3"/>
      <c r="AE34" s="33"/>
      <c r="AF34" s="33"/>
      <c r="AH34" s="32"/>
      <c r="AI34" s="13"/>
      <c r="AJ34" s="13"/>
      <c r="AK34" s="32"/>
      <c r="AL34" s="32"/>
      <c r="AM34" s="32"/>
      <c r="AN34" s="32"/>
    </row>
    <row r="35" spans="1:40" ht="36.75" customHeight="1">
      <c r="A35" s="800"/>
      <c r="B35" s="197" t="s">
        <v>221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H35" s="32"/>
      <c r="AI35" s="13"/>
      <c r="AJ35" s="13"/>
      <c r="AK35" s="32"/>
      <c r="AL35" s="32"/>
      <c r="AM35" s="32"/>
      <c r="AN35" s="32"/>
    </row>
    <row r="36" spans="1:40" ht="18">
      <c r="AG36" s="31"/>
      <c r="AH36" s="13"/>
      <c r="AI36" s="13"/>
      <c r="AJ36" s="13"/>
      <c r="AK36" s="13"/>
      <c r="AL36" s="13"/>
      <c r="AM36" s="13"/>
      <c r="AN36" s="13"/>
    </row>
    <row r="37" spans="1:40" ht="24" customHeight="1">
      <c r="AI37" s="22"/>
      <c r="AJ37" s="22"/>
      <c r="AK37" s="13"/>
      <c r="AL37" s="13"/>
      <c r="AM37" s="13"/>
      <c r="AN37" s="13"/>
    </row>
    <row r="38" spans="1:40" ht="18">
      <c r="AK38" s="13"/>
      <c r="AL38" s="13"/>
      <c r="AM38" s="13"/>
      <c r="AN38" s="13"/>
    </row>
    <row r="39" spans="1:40" ht="21.75" customHeight="1">
      <c r="P39" s="30"/>
      <c r="AK39" s="13"/>
      <c r="AL39" s="13"/>
      <c r="AM39" s="13"/>
      <c r="AN39" s="13"/>
    </row>
    <row r="40" spans="1:40" ht="18">
      <c r="B40" s="29"/>
      <c r="AK40" s="13"/>
      <c r="AL40" s="13"/>
      <c r="AM40" s="13"/>
      <c r="AN40" s="13"/>
    </row>
    <row r="41" spans="1:40" ht="18">
      <c r="C41" s="7" t="s">
        <v>238</v>
      </c>
      <c r="D41" s="16">
        <f>F15</f>
        <v>416</v>
      </c>
      <c r="N41" s="22"/>
      <c r="O41" s="22"/>
      <c r="P41" s="28"/>
      <c r="Q41" s="22"/>
      <c r="R41" s="22"/>
      <c r="AK41" s="13"/>
      <c r="AL41" s="13"/>
      <c r="AM41" s="13"/>
      <c r="AN41" s="13"/>
    </row>
    <row r="42" spans="1:40" ht="18">
      <c r="C42" s="7" t="s">
        <v>239</v>
      </c>
      <c r="D42" s="16">
        <f>J15</f>
        <v>41</v>
      </c>
      <c r="N42" s="22"/>
      <c r="O42" s="22"/>
      <c r="P42" s="27"/>
      <c r="Q42" s="22"/>
      <c r="R42" s="22"/>
      <c r="AK42" s="13"/>
      <c r="AL42" s="13"/>
      <c r="AM42" s="13"/>
      <c r="AN42" s="13"/>
    </row>
    <row r="43" spans="1:40" ht="18">
      <c r="C43" s="7" t="s">
        <v>240</v>
      </c>
      <c r="D43" s="16">
        <f>N15</f>
        <v>370</v>
      </c>
      <c r="N43" s="22"/>
      <c r="O43" s="22"/>
      <c r="P43" s="27"/>
      <c r="Q43" s="22"/>
      <c r="R43" s="22"/>
      <c r="AH43" s="13"/>
      <c r="AI43" s="13"/>
      <c r="AJ43" s="13"/>
      <c r="AK43" s="13"/>
      <c r="AL43" s="13"/>
      <c r="AM43" s="13"/>
      <c r="AN43" s="13"/>
    </row>
    <row r="44" spans="1:40" ht="18">
      <c r="C44" s="7" t="s">
        <v>123</v>
      </c>
      <c r="D44" s="212">
        <f>P15</f>
        <v>1372</v>
      </c>
      <c r="N44" s="22"/>
      <c r="O44" s="22"/>
      <c r="P44" s="27"/>
      <c r="Q44" s="22"/>
      <c r="R44" s="22"/>
      <c r="AH44" s="13"/>
      <c r="AI44" s="13"/>
      <c r="AJ44" s="13"/>
      <c r="AK44" s="13"/>
      <c r="AL44" s="13"/>
      <c r="AM44" s="13"/>
      <c r="AN44" s="13"/>
    </row>
    <row r="45" spans="1:40" ht="18">
      <c r="C45" s="7" t="s">
        <v>241</v>
      </c>
      <c r="D45" s="16">
        <f>T15</f>
        <v>629</v>
      </c>
      <c r="N45" s="22"/>
      <c r="O45" s="14"/>
      <c r="P45" s="24"/>
      <c r="Q45" s="22"/>
      <c r="R45" s="22"/>
      <c r="AH45" s="25"/>
      <c r="AI45" s="25"/>
      <c r="AJ45" s="26"/>
      <c r="AK45" s="26"/>
      <c r="AL45" s="25"/>
      <c r="AM45" s="25"/>
      <c r="AN45" s="25"/>
    </row>
    <row r="46" spans="1:40" ht="18">
      <c r="C46" s="7" t="s">
        <v>242</v>
      </c>
      <c r="D46" s="16">
        <f>V15</f>
        <v>13</v>
      </c>
      <c r="N46" s="22"/>
      <c r="O46" s="14"/>
      <c r="P46" s="24"/>
      <c r="Q46" s="22"/>
      <c r="R46" s="22"/>
      <c r="AJ46" s="23"/>
      <c r="AK46" s="23"/>
    </row>
    <row r="47" spans="1:40" ht="18">
      <c r="C47" s="7" t="s">
        <v>243</v>
      </c>
      <c r="D47" s="16">
        <f>X15</f>
        <v>101</v>
      </c>
      <c r="N47" s="22"/>
      <c r="O47" s="14"/>
      <c r="P47" s="19"/>
      <c r="Q47" s="22"/>
      <c r="R47" s="22"/>
    </row>
    <row r="48" spans="1:40" ht="18">
      <c r="C48" s="7" t="s">
        <v>244</v>
      </c>
      <c r="D48" s="16">
        <f>Z15</f>
        <v>18713</v>
      </c>
      <c r="N48" s="22"/>
      <c r="O48" s="14"/>
      <c r="P48" s="19"/>
      <c r="Q48" s="22"/>
      <c r="R48" s="22"/>
    </row>
    <row r="49" spans="2:36" ht="18">
      <c r="C49" s="7" t="s">
        <v>245</v>
      </c>
      <c r="D49" s="16">
        <f>AB15</f>
        <v>1</v>
      </c>
      <c r="N49" s="22"/>
      <c r="O49" s="14"/>
      <c r="P49" s="19"/>
      <c r="Q49" s="22"/>
      <c r="R49" s="22"/>
    </row>
    <row r="50" spans="2:36" ht="18">
      <c r="C50" s="7" t="s">
        <v>67</v>
      </c>
      <c r="D50" s="16">
        <f>AD15</f>
        <v>144</v>
      </c>
      <c r="N50" s="22"/>
      <c r="O50" s="14"/>
      <c r="P50" s="19"/>
      <c r="Q50" s="22"/>
      <c r="R50" s="22"/>
    </row>
    <row r="51" spans="2:36" ht="18">
      <c r="C51" s="7" t="s">
        <v>246</v>
      </c>
      <c r="D51" s="16">
        <f>D32</f>
        <v>20045</v>
      </c>
      <c r="N51" s="22"/>
      <c r="O51" s="14"/>
      <c r="P51" s="19"/>
      <c r="Q51" s="22"/>
      <c r="R51" s="22"/>
    </row>
    <row r="52" spans="2:36" ht="18">
      <c r="C52" s="7" t="s">
        <v>247</v>
      </c>
      <c r="D52" s="16">
        <f>F32</f>
        <v>21340</v>
      </c>
      <c r="N52" s="22"/>
      <c r="O52" s="14"/>
      <c r="P52" s="19"/>
      <c r="Q52" s="22"/>
      <c r="R52" s="18"/>
      <c r="S52" s="9"/>
      <c r="T52" s="9"/>
      <c r="U52" s="9"/>
      <c r="V52" s="9"/>
      <c r="W52" s="9"/>
      <c r="X52" s="9"/>
      <c r="AI52" s="16"/>
      <c r="AJ52" s="16"/>
    </row>
    <row r="53" spans="2:36" ht="18">
      <c r="C53" s="7" t="s">
        <v>248</v>
      </c>
      <c r="D53" s="16">
        <f>H32</f>
        <v>44</v>
      </c>
      <c r="N53" s="22"/>
      <c r="O53" s="14"/>
      <c r="P53" s="19"/>
      <c r="Q53" s="22"/>
      <c r="R53" s="18"/>
      <c r="S53" s="9"/>
      <c r="T53" s="9"/>
      <c r="U53" s="9"/>
      <c r="V53" s="9"/>
      <c r="W53" s="9"/>
      <c r="X53" s="9"/>
      <c r="AI53" s="16"/>
      <c r="AJ53" s="16"/>
    </row>
    <row r="54" spans="2:36" ht="18">
      <c r="B54" s="21"/>
      <c r="C54" s="7" t="s">
        <v>249</v>
      </c>
      <c r="D54" s="16">
        <f>J32</f>
        <v>2264</v>
      </c>
      <c r="E54" s="20"/>
      <c r="F54" s="20"/>
      <c r="G54" s="20"/>
      <c r="H54" s="20"/>
      <c r="N54" s="18"/>
      <c r="O54" s="14"/>
      <c r="P54" s="19"/>
      <c r="Q54" s="18"/>
      <c r="R54" s="15"/>
      <c r="S54" s="12"/>
      <c r="T54" s="12"/>
      <c r="U54" s="12"/>
      <c r="V54" s="12"/>
      <c r="W54" s="12"/>
      <c r="X54" s="12"/>
      <c r="AI54" s="16"/>
      <c r="AJ54" s="16"/>
    </row>
    <row r="55" spans="2:36" ht="18">
      <c r="B55" s="21"/>
      <c r="C55" s="7" t="s">
        <v>216</v>
      </c>
      <c r="D55" s="16">
        <f>L32</f>
        <v>12242</v>
      </c>
      <c r="E55" s="20"/>
      <c r="F55" s="20"/>
      <c r="G55" s="20"/>
      <c r="H55" s="20"/>
      <c r="K55" s="9"/>
      <c r="L55" s="9"/>
      <c r="M55" s="9"/>
      <c r="N55" s="18"/>
      <c r="O55" s="14"/>
      <c r="P55" s="19"/>
      <c r="Q55" s="18"/>
      <c r="R55" s="15"/>
      <c r="S55" s="12"/>
      <c r="T55" s="12"/>
      <c r="U55" s="12"/>
      <c r="V55" s="12"/>
      <c r="W55" s="12"/>
      <c r="X55" s="12"/>
      <c r="AI55" s="16"/>
      <c r="AJ55" s="16"/>
    </row>
    <row r="56" spans="2:36" ht="18">
      <c r="B56" s="14"/>
      <c r="C56" s="7" t="s">
        <v>250</v>
      </c>
      <c r="D56" s="16">
        <f>N32</f>
        <v>10154</v>
      </c>
      <c r="E56" s="13"/>
      <c r="F56" s="13"/>
      <c r="G56" s="13"/>
      <c r="H56" s="13"/>
      <c r="K56" s="12"/>
      <c r="L56" s="12"/>
      <c r="M56" s="12"/>
      <c r="N56" s="15"/>
      <c r="O56" s="14"/>
      <c r="P56" s="17"/>
      <c r="Q56" s="15"/>
      <c r="R56" s="15"/>
      <c r="S56" s="12"/>
      <c r="T56" s="12"/>
      <c r="U56" s="12"/>
      <c r="V56" s="12"/>
      <c r="W56" s="12"/>
      <c r="X56" s="12"/>
      <c r="AI56" s="16"/>
      <c r="AJ56" s="16"/>
    </row>
    <row r="57" spans="2:36" ht="18">
      <c r="B57" s="14"/>
      <c r="C57" s="7" t="s">
        <v>227</v>
      </c>
      <c r="D57" s="16">
        <f>P32</f>
        <v>106</v>
      </c>
      <c r="E57" s="13"/>
      <c r="F57" s="13"/>
      <c r="G57" s="13"/>
      <c r="H57" s="13"/>
      <c r="K57" s="12"/>
      <c r="L57" s="12"/>
      <c r="M57" s="12"/>
      <c r="N57" s="15"/>
      <c r="O57" s="15"/>
      <c r="P57" s="15"/>
      <c r="Q57" s="15"/>
      <c r="R57" s="15"/>
      <c r="S57" s="12"/>
      <c r="T57" s="12"/>
      <c r="U57" s="12"/>
      <c r="V57" s="12"/>
      <c r="W57" s="12"/>
      <c r="X57" s="12"/>
      <c r="AI57" s="16"/>
      <c r="AJ57" s="16"/>
    </row>
    <row r="58" spans="2:36" ht="18">
      <c r="B58" s="14"/>
      <c r="C58" s="13"/>
      <c r="D58" s="13"/>
      <c r="E58" s="13"/>
      <c r="F58" s="13"/>
      <c r="G58" s="13"/>
      <c r="H58" s="13"/>
      <c r="K58" s="12"/>
      <c r="L58" s="12"/>
      <c r="M58" s="12"/>
      <c r="N58" s="15"/>
      <c r="O58" s="15"/>
      <c r="P58" s="15"/>
      <c r="Q58" s="15"/>
      <c r="R58" s="15"/>
      <c r="S58" s="12"/>
      <c r="T58" s="12"/>
      <c r="U58" s="12"/>
      <c r="V58" s="12"/>
      <c r="W58" s="12"/>
      <c r="X58" s="12"/>
      <c r="AI58" s="16"/>
      <c r="AJ58" s="16"/>
    </row>
    <row r="59" spans="2:36" ht="18">
      <c r="B59" s="14"/>
      <c r="C59" s="13"/>
      <c r="D59" s="13"/>
      <c r="E59" s="13"/>
      <c r="F59" s="13"/>
      <c r="G59" s="13"/>
      <c r="H59" s="13"/>
      <c r="I59" s="13"/>
      <c r="J59" s="12"/>
      <c r="K59" s="12"/>
      <c r="L59" s="12"/>
      <c r="M59" s="12"/>
      <c r="N59" s="15"/>
      <c r="O59" s="15"/>
      <c r="P59" s="15"/>
      <c r="Q59" s="15"/>
      <c r="R59" s="15"/>
      <c r="S59" s="12"/>
      <c r="T59" s="12"/>
      <c r="U59" s="12"/>
      <c r="V59" s="12"/>
      <c r="W59" s="12"/>
      <c r="X59" s="12"/>
      <c r="AI59" s="16"/>
      <c r="AJ59" s="16"/>
    </row>
    <row r="60" spans="2:36" ht="18">
      <c r="B60" s="14"/>
      <c r="C60" s="13"/>
      <c r="D60" s="13"/>
      <c r="E60" s="13"/>
      <c r="F60" s="13"/>
      <c r="G60" s="13"/>
      <c r="H60" s="13"/>
      <c r="I60" s="13"/>
      <c r="J60" s="12"/>
      <c r="K60" s="12"/>
      <c r="L60" s="12"/>
      <c r="M60" s="12"/>
      <c r="N60" s="15"/>
      <c r="O60" s="15"/>
      <c r="P60" s="15"/>
      <c r="Q60" s="15"/>
      <c r="R60" s="15"/>
      <c r="S60" s="12"/>
      <c r="T60" s="12"/>
      <c r="U60" s="12"/>
      <c r="V60" s="12"/>
      <c r="W60" s="12"/>
      <c r="X60" s="12"/>
      <c r="AI60" s="16"/>
      <c r="AJ60" s="16"/>
    </row>
    <row r="61" spans="2:36" ht="18">
      <c r="B61" s="14"/>
      <c r="C61" s="13"/>
      <c r="D61" s="13"/>
      <c r="E61" s="13"/>
      <c r="F61" s="13"/>
      <c r="G61" s="13"/>
      <c r="H61" s="13"/>
      <c r="I61" s="13"/>
      <c r="J61" s="12"/>
      <c r="K61" s="12"/>
      <c r="L61" s="12"/>
      <c r="M61" s="12"/>
      <c r="N61" s="15"/>
      <c r="O61" s="15"/>
      <c r="P61" s="15"/>
      <c r="Q61" s="15"/>
      <c r="R61" s="15"/>
      <c r="S61" s="12"/>
      <c r="T61" s="12"/>
      <c r="U61" s="12"/>
      <c r="V61" s="12"/>
      <c r="W61" s="12"/>
      <c r="X61" s="12"/>
      <c r="AI61" s="16"/>
      <c r="AJ61" s="16"/>
    </row>
    <row r="62" spans="2:36" ht="18">
      <c r="B62" s="14"/>
      <c r="C62" s="13"/>
      <c r="D62" s="13"/>
      <c r="E62" s="13"/>
      <c r="F62" s="13"/>
      <c r="G62" s="13"/>
      <c r="H62" s="13"/>
      <c r="I62" s="13"/>
      <c r="J62" s="12"/>
      <c r="K62" s="12"/>
      <c r="L62" s="12"/>
      <c r="M62" s="12"/>
      <c r="N62" s="15"/>
      <c r="O62" s="15"/>
      <c r="P62" s="15"/>
      <c r="Q62" s="15"/>
      <c r="R62" s="15"/>
      <c r="S62" s="12"/>
      <c r="T62" s="12"/>
      <c r="U62" s="12"/>
      <c r="V62" s="12"/>
      <c r="W62" s="12"/>
      <c r="X62" s="12"/>
    </row>
    <row r="63" spans="2:36" ht="18">
      <c r="B63" s="14"/>
      <c r="C63" s="13"/>
      <c r="D63" s="13"/>
      <c r="E63" s="13"/>
      <c r="F63" s="13"/>
      <c r="G63" s="13"/>
      <c r="H63" s="13"/>
      <c r="I63" s="13"/>
      <c r="J63" s="12"/>
      <c r="K63" s="12"/>
      <c r="L63" s="12"/>
      <c r="M63" s="12"/>
      <c r="N63" s="15"/>
      <c r="O63" s="15"/>
      <c r="P63" s="15"/>
      <c r="Q63" s="15"/>
      <c r="R63" s="15"/>
      <c r="S63" s="12"/>
      <c r="T63" s="12"/>
      <c r="U63" s="12"/>
      <c r="V63" s="12"/>
      <c r="W63" s="12"/>
      <c r="X63" s="12"/>
    </row>
    <row r="64" spans="2:36" ht="18">
      <c r="B64" s="14"/>
      <c r="C64" s="13"/>
      <c r="D64" s="13"/>
      <c r="E64" s="13"/>
      <c r="F64" s="13"/>
      <c r="G64" s="13"/>
      <c r="H64" s="13"/>
      <c r="I64" s="13"/>
      <c r="J64" s="12"/>
      <c r="K64" s="12"/>
      <c r="L64" s="12"/>
      <c r="M64" s="12"/>
      <c r="N64" s="15"/>
      <c r="O64" s="15"/>
      <c r="P64" s="15"/>
      <c r="Q64" s="15"/>
      <c r="R64" s="15"/>
      <c r="S64" s="12"/>
      <c r="T64" s="12"/>
      <c r="U64" s="12"/>
      <c r="V64" s="12"/>
      <c r="W64" s="12"/>
      <c r="X64" s="12"/>
    </row>
    <row r="65" spans="2:24" ht="18">
      <c r="B65" s="14"/>
      <c r="C65" s="13"/>
      <c r="D65" s="13"/>
      <c r="E65" s="13"/>
      <c r="F65" s="13"/>
      <c r="G65" s="13"/>
      <c r="H65" s="13"/>
      <c r="I65" s="13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2:24" ht="18">
      <c r="B66" s="14"/>
      <c r="C66" s="13"/>
      <c r="D66" s="13"/>
      <c r="E66" s="13"/>
      <c r="F66" s="13"/>
      <c r="G66" s="13"/>
      <c r="H66" s="13"/>
      <c r="I66" s="13"/>
      <c r="J66" s="12"/>
      <c r="K66" s="12"/>
      <c r="L66" s="12"/>
      <c r="M66" s="12"/>
      <c r="N66" s="12"/>
      <c r="O66" s="12"/>
      <c r="P66" s="12"/>
      <c r="Q66" s="12"/>
    </row>
    <row r="67" spans="2:24" ht="18">
      <c r="B67" s="14"/>
      <c r="C67" s="13"/>
      <c r="D67" s="13"/>
      <c r="E67" s="13"/>
      <c r="F67" s="13"/>
      <c r="G67" s="13"/>
      <c r="H67" s="13"/>
      <c r="I67" s="13"/>
      <c r="J67" s="12"/>
      <c r="K67" s="12"/>
      <c r="L67" s="12"/>
      <c r="M67" s="12"/>
      <c r="N67" s="12"/>
      <c r="O67" s="12"/>
      <c r="P67" s="12"/>
      <c r="Q67" s="12"/>
    </row>
    <row r="77" spans="2:24">
      <c r="C77" s="11"/>
    </row>
    <row r="78" spans="2:24">
      <c r="C78" s="10"/>
    </row>
    <row r="79" spans="2:24">
      <c r="D79" s="9"/>
    </row>
    <row r="80" spans="2:24">
      <c r="D80" s="8"/>
    </row>
    <row r="81" spans="4:4">
      <c r="D81" s="8"/>
    </row>
    <row r="120" spans="3:4">
      <c r="C120" s="7">
        <v>9590</v>
      </c>
      <c r="D120" s="7">
        <f>9*140</f>
        <v>1260</v>
      </c>
    </row>
    <row r="121" spans="3:4">
      <c r="C121" s="7">
        <v>9590</v>
      </c>
      <c r="D121" s="7">
        <v>1260</v>
      </c>
    </row>
    <row r="122" spans="3:4">
      <c r="C122" s="7">
        <v>9590</v>
      </c>
      <c r="D122" s="7">
        <v>1260</v>
      </c>
    </row>
    <row r="123" spans="3:4">
      <c r="C123" s="7">
        <f>+C120+C121+C122</f>
        <v>28770</v>
      </c>
      <c r="D123" s="7">
        <f>+D120+D121+D122</f>
        <v>3780</v>
      </c>
    </row>
    <row r="124" spans="3:4">
      <c r="C124" s="7">
        <f>+C123+D123</f>
        <v>32550</v>
      </c>
      <c r="D124" s="7">
        <f>+C124-5500</f>
        <v>27050</v>
      </c>
    </row>
  </sheetData>
  <mergeCells count="42">
    <mergeCell ref="A2:A35"/>
    <mergeCell ref="B2:AD2"/>
    <mergeCell ref="B4:B9"/>
    <mergeCell ref="C4:F5"/>
    <mergeCell ref="G4:J5"/>
    <mergeCell ref="K4:N5"/>
    <mergeCell ref="O4:P5"/>
    <mergeCell ref="Q4:T5"/>
    <mergeCell ref="U4:V5"/>
    <mergeCell ref="W4:X5"/>
    <mergeCell ref="AA6:AB6"/>
    <mergeCell ref="Y4:Z5"/>
    <mergeCell ref="AA4:AB5"/>
    <mergeCell ref="AC4:AD5"/>
    <mergeCell ref="C6:D6"/>
    <mergeCell ref="E6:F6"/>
    <mergeCell ref="G6:H6"/>
    <mergeCell ref="I6:J6"/>
    <mergeCell ref="K6:L6"/>
    <mergeCell ref="M6:N6"/>
    <mergeCell ref="O6:P6"/>
    <mergeCell ref="O23:P23"/>
    <mergeCell ref="AC6:AD6"/>
    <mergeCell ref="B21:B26"/>
    <mergeCell ref="C21:D22"/>
    <mergeCell ref="E21:F22"/>
    <mergeCell ref="G21:H22"/>
    <mergeCell ref="I21:J22"/>
    <mergeCell ref="K21:L22"/>
    <mergeCell ref="M21:N22"/>
    <mergeCell ref="O21:P22"/>
    <mergeCell ref="C23:D23"/>
    <mergeCell ref="Q6:R6"/>
    <mergeCell ref="S6:T6"/>
    <mergeCell ref="U6:V6"/>
    <mergeCell ref="W6:X6"/>
    <mergeCell ref="Y6:Z6"/>
    <mergeCell ref="E23:F23"/>
    <mergeCell ref="G23:H23"/>
    <mergeCell ref="I23:J23"/>
    <mergeCell ref="K23:L23"/>
    <mergeCell ref="M23:N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horizontalDpi="4294967294" r:id="rId1"/>
  <headerFooter>
    <oddHeader>&amp;R&amp;36Příloha č. 6b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8:I18"/>
  <sheetViews>
    <sheetView workbookViewId="0">
      <selection sqref="A1:B1"/>
    </sheetView>
  </sheetViews>
  <sheetFormatPr defaultRowHeight="15"/>
  <sheetData>
    <row r="18" spans="1:9" ht="36">
      <c r="A18" s="606" t="s">
        <v>103</v>
      </c>
      <c r="B18" s="606"/>
      <c r="C18" s="606"/>
      <c r="D18" s="606"/>
      <c r="E18" s="606"/>
      <c r="F18" s="606"/>
      <c r="G18" s="606"/>
      <c r="H18" s="606"/>
      <c r="I18" s="606"/>
    </row>
  </sheetData>
  <mergeCells count="1">
    <mergeCell ref="A18:I18"/>
  </mergeCells>
  <pageMargins left="0.7" right="0.7" top="0.78740157499999996" bottom="0.78740157499999996" header="0.3" footer="0.3"/>
  <pageSetup paperSize="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2"/>
  <sheetViews>
    <sheetView view="pageBreakPreview" zoomScale="70" zoomScaleNormal="90" zoomScaleSheetLayoutView="70" workbookViewId="0">
      <selection sqref="A1:B1"/>
    </sheetView>
  </sheetViews>
  <sheetFormatPr defaultRowHeight="15"/>
  <cols>
    <col min="1" max="1" width="25.7109375" customWidth="1"/>
    <col min="2" max="2" width="18.28515625" customWidth="1"/>
    <col min="3" max="6" width="9.140625" customWidth="1"/>
  </cols>
  <sheetData>
    <row r="1" spans="1:6" ht="61.5" customHeight="1" thickBot="1">
      <c r="A1" s="802" t="s">
        <v>479</v>
      </c>
      <c r="B1" s="803"/>
      <c r="C1" s="220"/>
      <c r="D1" s="220"/>
      <c r="E1" s="220"/>
      <c r="F1" s="2"/>
    </row>
    <row r="3" spans="1:6" ht="16.5" thickBot="1">
      <c r="A3" s="95" t="s">
        <v>336</v>
      </c>
      <c r="B3" s="187"/>
    </row>
    <row r="4" spans="1:6" ht="15.75">
      <c r="A4" s="596"/>
      <c r="B4" s="626" t="s">
        <v>337</v>
      </c>
    </row>
    <row r="5" spans="1:6" ht="15.75">
      <c r="A5" s="597" t="s">
        <v>338</v>
      </c>
      <c r="B5" s="627"/>
    </row>
    <row r="6" spans="1:6" ht="16.5" thickBot="1">
      <c r="A6" s="598"/>
      <c r="B6" s="804"/>
    </row>
    <row r="7" spans="1:6" ht="18.95" customHeight="1">
      <c r="A7" s="391" t="s">
        <v>339</v>
      </c>
      <c r="B7" s="392">
        <v>262616817</v>
      </c>
    </row>
    <row r="8" spans="1:6" ht="18.95" customHeight="1">
      <c r="A8" s="393" t="s">
        <v>340</v>
      </c>
      <c r="B8" s="394">
        <v>175874879</v>
      </c>
    </row>
    <row r="9" spans="1:6" ht="18.95" customHeight="1">
      <c r="A9" s="393" t="s">
        <v>341</v>
      </c>
      <c r="B9" s="394">
        <v>114052470</v>
      </c>
    </row>
    <row r="10" spans="1:6" ht="18.95" customHeight="1">
      <c r="A10" s="393" t="s">
        <v>342</v>
      </c>
      <c r="B10" s="394">
        <v>31043455</v>
      </c>
    </row>
    <row r="11" spans="1:6" ht="18.95" customHeight="1">
      <c r="A11" s="393" t="s">
        <v>343</v>
      </c>
      <c r="B11" s="394">
        <v>23995874</v>
      </c>
    </row>
    <row r="12" spans="1:6" ht="18.95" customHeight="1">
      <c r="A12" s="393" t="s">
        <v>344</v>
      </c>
      <c r="B12" s="394">
        <v>92254381</v>
      </c>
    </row>
    <row r="13" spans="1:6" ht="18.95" customHeight="1">
      <c r="A13" s="393" t="s">
        <v>345</v>
      </c>
      <c r="B13" s="394">
        <v>227557601</v>
      </c>
    </row>
    <row r="14" spans="1:6" ht="18.95" customHeight="1">
      <c r="A14" s="393" t="s">
        <v>346</v>
      </c>
      <c r="B14" s="394">
        <v>202418471</v>
      </c>
    </row>
    <row r="15" spans="1:6" ht="18.95" customHeight="1">
      <c r="A15" s="393" t="s">
        <v>347</v>
      </c>
      <c r="B15" s="394">
        <v>110510003</v>
      </c>
    </row>
    <row r="16" spans="1:6" ht="18.95" customHeight="1">
      <c r="A16" s="393" t="s">
        <v>348</v>
      </c>
      <c r="B16" s="394">
        <v>85943969</v>
      </c>
    </row>
    <row r="17" spans="1:2" ht="18.95" customHeight="1">
      <c r="A17" s="393" t="s">
        <v>349</v>
      </c>
      <c r="B17" s="394">
        <v>340966797</v>
      </c>
    </row>
    <row r="18" spans="1:2" ht="18.95" customHeight="1">
      <c r="A18" s="393" t="s">
        <v>350</v>
      </c>
      <c r="B18" s="394">
        <v>119788399</v>
      </c>
    </row>
    <row r="19" spans="1:2" ht="18.95" customHeight="1">
      <c r="A19" s="393" t="s">
        <v>351</v>
      </c>
      <c r="B19" s="394">
        <v>170121623</v>
      </c>
    </row>
    <row r="20" spans="1:2" ht="18.95" customHeight="1" thickBot="1">
      <c r="A20" s="393" t="s">
        <v>352</v>
      </c>
      <c r="B20" s="394">
        <v>101475341</v>
      </c>
    </row>
    <row r="21" spans="1:2" ht="18.95" customHeight="1" thickBot="1">
      <c r="A21" s="599" t="s">
        <v>353</v>
      </c>
      <c r="B21" s="600">
        <f>SUM(B7:B20)</f>
        <v>2058620080</v>
      </c>
    </row>
    <row r="22" spans="1:2" ht="15.75">
      <c r="A22" s="395" t="s">
        <v>354</v>
      </c>
      <c r="B22" s="95"/>
    </row>
  </sheetData>
  <mergeCells count="2">
    <mergeCell ref="A1:B1"/>
    <mergeCell ref="B4:B6"/>
  </mergeCells>
  <pageMargins left="0.7" right="0.7" top="0.78740157499999996" bottom="0.78740157499999996" header="0.3" footer="0.3"/>
  <pageSetup paperSize="9" orientation="portrait" horizontalDpi="4294967295" verticalDpi="0" r:id="rId1"/>
  <headerFooter>
    <oddHeader>&amp;RPříloha č. 6c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7"/>
  <sheetViews>
    <sheetView view="pageBreakPreview" zoomScale="70" zoomScaleNormal="90" zoomScaleSheetLayoutView="70" workbookViewId="0">
      <selection sqref="A1:D1"/>
    </sheetView>
  </sheetViews>
  <sheetFormatPr defaultRowHeight="15"/>
  <cols>
    <col min="1" max="1" width="34.42578125" style="225" customWidth="1"/>
    <col min="2" max="2" width="28.5703125" style="225" customWidth="1"/>
    <col min="3" max="3" width="15.5703125" style="225" customWidth="1"/>
    <col min="4" max="7" width="22.85546875" style="225" customWidth="1"/>
    <col min="8" max="16384" width="9.140625" style="225"/>
  </cols>
  <sheetData>
    <row r="1" spans="1:4" ht="45.75" customHeight="1" thickBot="1">
      <c r="A1" s="805" t="s">
        <v>362</v>
      </c>
      <c r="B1" s="806"/>
      <c r="C1" s="806"/>
      <c r="D1" s="807"/>
    </row>
    <row r="2" spans="1:4" ht="53.25" customHeight="1" thickBot="1">
      <c r="A2" s="396" t="s">
        <v>338</v>
      </c>
      <c r="B2" s="397" t="s">
        <v>363</v>
      </c>
      <c r="C2" s="397" t="s">
        <v>364</v>
      </c>
      <c r="D2" s="397" t="s">
        <v>337</v>
      </c>
    </row>
    <row r="3" spans="1:4" ht="24" customHeight="1">
      <c r="A3" s="398" t="s">
        <v>339</v>
      </c>
      <c r="B3" s="399">
        <v>590</v>
      </c>
      <c r="C3" s="399">
        <v>590</v>
      </c>
      <c r="D3" s="399">
        <v>28578435</v>
      </c>
    </row>
    <row r="4" spans="1:4" ht="24" customHeight="1">
      <c r="A4" s="400" t="s">
        <v>340</v>
      </c>
      <c r="B4" s="401">
        <v>55</v>
      </c>
      <c r="C4" s="401">
        <v>55</v>
      </c>
      <c r="D4" s="401">
        <v>3693332</v>
      </c>
    </row>
    <row r="5" spans="1:4" ht="24" customHeight="1">
      <c r="A5" s="400" t="s">
        <v>341</v>
      </c>
      <c r="B5" s="401">
        <v>87</v>
      </c>
      <c r="C5" s="401">
        <v>86</v>
      </c>
      <c r="D5" s="401">
        <v>4148463</v>
      </c>
    </row>
    <row r="6" spans="1:4" ht="24" customHeight="1">
      <c r="A6" s="400" t="s">
        <v>342</v>
      </c>
      <c r="B6" s="401">
        <v>13</v>
      </c>
      <c r="C6" s="401">
        <v>11</v>
      </c>
      <c r="D6" s="401">
        <v>654507</v>
      </c>
    </row>
    <row r="7" spans="1:4" ht="24" customHeight="1">
      <c r="A7" s="400" t="s">
        <v>343</v>
      </c>
      <c r="B7" s="401">
        <v>181</v>
      </c>
      <c r="C7" s="401">
        <v>180</v>
      </c>
      <c r="D7" s="401">
        <v>6885000</v>
      </c>
    </row>
    <row r="8" spans="1:4" ht="24" customHeight="1">
      <c r="A8" s="400" t="s">
        <v>344</v>
      </c>
      <c r="B8" s="401">
        <v>50</v>
      </c>
      <c r="C8" s="401">
        <v>50</v>
      </c>
      <c r="D8" s="401">
        <v>2108176</v>
      </c>
    </row>
    <row r="9" spans="1:4" ht="24" customHeight="1">
      <c r="A9" s="400" t="s">
        <v>345</v>
      </c>
      <c r="B9" s="401">
        <v>85</v>
      </c>
      <c r="C9" s="401">
        <v>97</v>
      </c>
      <c r="D9" s="401">
        <v>4672596</v>
      </c>
    </row>
    <row r="10" spans="1:4" ht="24" customHeight="1">
      <c r="A10" s="400" t="s">
        <v>346</v>
      </c>
      <c r="B10" s="401">
        <v>464</v>
      </c>
      <c r="C10" s="401">
        <v>202</v>
      </c>
      <c r="D10" s="401">
        <v>8691853</v>
      </c>
    </row>
    <row r="11" spans="1:4" ht="24" customHeight="1">
      <c r="A11" s="400" t="s">
        <v>347</v>
      </c>
      <c r="B11" s="401">
        <v>106</v>
      </c>
      <c r="C11" s="401">
        <v>75</v>
      </c>
      <c r="D11" s="401">
        <v>4058064</v>
      </c>
    </row>
    <row r="12" spans="1:4" ht="24" customHeight="1">
      <c r="A12" s="400" t="s">
        <v>348</v>
      </c>
      <c r="B12" s="401">
        <v>192</v>
      </c>
      <c r="C12" s="401">
        <v>184</v>
      </c>
      <c r="D12" s="401">
        <v>13696453</v>
      </c>
    </row>
    <row r="13" spans="1:4" ht="24" customHeight="1">
      <c r="A13" s="400" t="s">
        <v>365</v>
      </c>
      <c r="B13" s="401">
        <v>658</v>
      </c>
      <c r="C13" s="401">
        <v>857</v>
      </c>
      <c r="D13" s="401">
        <v>39233378</v>
      </c>
    </row>
    <row r="14" spans="1:4" ht="24" customHeight="1">
      <c r="A14" s="400" t="s">
        <v>350</v>
      </c>
      <c r="B14" s="401">
        <v>373</v>
      </c>
      <c r="C14" s="401">
        <v>228</v>
      </c>
      <c r="D14" s="401">
        <v>10674200</v>
      </c>
    </row>
    <row r="15" spans="1:4" ht="24" customHeight="1">
      <c r="A15" s="400" t="s">
        <v>351</v>
      </c>
      <c r="B15" s="401">
        <v>194</v>
      </c>
      <c r="C15" s="401">
        <v>182</v>
      </c>
      <c r="D15" s="401">
        <v>5920158</v>
      </c>
    </row>
    <row r="16" spans="1:4" ht="24" customHeight="1" thickBot="1">
      <c r="A16" s="400" t="s">
        <v>352</v>
      </c>
      <c r="B16" s="401">
        <v>81</v>
      </c>
      <c r="C16" s="401">
        <v>53</v>
      </c>
      <c r="D16" s="401">
        <v>2838022</v>
      </c>
    </row>
    <row r="17" spans="1:4" ht="27.75" customHeight="1" thickBot="1">
      <c r="A17" s="402" t="s">
        <v>353</v>
      </c>
      <c r="B17" s="403">
        <v>3129</v>
      </c>
      <c r="C17" s="403">
        <v>2850</v>
      </c>
      <c r="D17" s="403">
        <v>107274202</v>
      </c>
    </row>
  </sheetData>
  <sheetProtection selectLockedCells="1"/>
  <mergeCells count="1">
    <mergeCell ref="A1:D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horizontalDpi="4294967294" r:id="rId1"/>
  <headerFooter>
    <oddHeader xml:space="preserve">&amp;RPříloha č. 7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9"/>
  <sheetViews>
    <sheetView view="pageBreakPreview" zoomScale="60" zoomScaleNormal="80" workbookViewId="0">
      <selection sqref="A1:C1"/>
    </sheetView>
  </sheetViews>
  <sheetFormatPr defaultRowHeight="15"/>
  <cols>
    <col min="1" max="1" width="34.5703125" style="226" customWidth="1"/>
    <col min="2" max="2" width="21.42578125" style="226" customWidth="1"/>
    <col min="3" max="3" width="23.42578125" style="226" customWidth="1"/>
    <col min="4" max="16384" width="9.140625" style="226"/>
  </cols>
  <sheetData>
    <row r="1" spans="1:3" ht="52.5" customHeight="1" thickBot="1">
      <c r="A1" s="805" t="s">
        <v>366</v>
      </c>
      <c r="B1" s="806"/>
      <c r="C1" s="807"/>
    </row>
    <row r="2" spans="1:3" ht="70.5" customHeight="1" thickBot="1">
      <c r="A2" s="227" t="s">
        <v>160</v>
      </c>
      <c r="B2" s="227" t="s">
        <v>367</v>
      </c>
      <c r="C2" s="228" t="s">
        <v>368</v>
      </c>
    </row>
    <row r="3" spans="1:3" ht="25.5" customHeight="1">
      <c r="A3" s="229" t="s">
        <v>139</v>
      </c>
      <c r="B3" s="230">
        <v>760</v>
      </c>
      <c r="C3" s="230">
        <v>740</v>
      </c>
    </row>
    <row r="4" spans="1:3" ht="25.5" customHeight="1">
      <c r="A4" s="229" t="s">
        <v>140</v>
      </c>
      <c r="B4" s="230">
        <v>310</v>
      </c>
      <c r="C4" s="230">
        <v>290</v>
      </c>
    </row>
    <row r="5" spans="1:3" ht="25.5" customHeight="1">
      <c r="A5" s="229" t="s">
        <v>141</v>
      </c>
      <c r="B5" s="230">
        <v>13</v>
      </c>
      <c r="C5" s="230">
        <v>13</v>
      </c>
    </row>
    <row r="6" spans="1:3" ht="25.5" customHeight="1">
      <c r="A6" s="229" t="s">
        <v>142</v>
      </c>
      <c r="B6" s="230">
        <v>33</v>
      </c>
      <c r="C6" s="230">
        <v>36</v>
      </c>
    </row>
    <row r="7" spans="1:3" ht="25.5" customHeight="1">
      <c r="A7" s="229" t="s">
        <v>143</v>
      </c>
      <c r="B7" s="230">
        <v>32</v>
      </c>
      <c r="C7" s="230">
        <v>32</v>
      </c>
    </row>
    <row r="8" spans="1:3" ht="25.5" customHeight="1">
      <c r="A8" s="229" t="s">
        <v>144</v>
      </c>
      <c r="B8" s="230">
        <v>50</v>
      </c>
      <c r="C8" s="230">
        <v>50</v>
      </c>
    </row>
    <row r="9" spans="1:3" ht="25.5" customHeight="1">
      <c r="A9" s="229" t="s">
        <v>145</v>
      </c>
      <c r="B9" s="230">
        <v>37</v>
      </c>
      <c r="C9" s="230">
        <v>31</v>
      </c>
    </row>
    <row r="10" spans="1:3" ht="25.5" customHeight="1">
      <c r="A10" s="229" t="s">
        <v>146</v>
      </c>
      <c r="B10" s="230">
        <v>41</v>
      </c>
      <c r="C10" s="230">
        <v>41</v>
      </c>
    </row>
    <row r="11" spans="1:3" ht="25.5" customHeight="1">
      <c r="A11" s="229" t="s">
        <v>147</v>
      </c>
      <c r="B11" s="230">
        <v>33</v>
      </c>
      <c r="C11" s="230">
        <v>33</v>
      </c>
    </row>
    <row r="12" spans="1:3" ht="25.5" customHeight="1">
      <c r="A12" s="229" t="s">
        <v>148</v>
      </c>
      <c r="B12" s="230">
        <v>13</v>
      </c>
      <c r="C12" s="230">
        <v>13</v>
      </c>
    </row>
    <row r="13" spans="1:3" ht="25.5" customHeight="1">
      <c r="A13" s="229" t="s">
        <v>149</v>
      </c>
      <c r="B13" s="230">
        <v>122</v>
      </c>
      <c r="C13" s="231">
        <v>121</v>
      </c>
    </row>
    <row r="14" spans="1:3" ht="25.5" customHeight="1">
      <c r="A14" s="229" t="s">
        <v>150</v>
      </c>
      <c r="B14" s="230">
        <v>28</v>
      </c>
      <c r="C14" s="230">
        <v>26</v>
      </c>
    </row>
    <row r="15" spans="1:3" ht="25.5" customHeight="1">
      <c r="A15" s="229" t="s">
        <v>151</v>
      </c>
      <c r="B15" s="230">
        <v>88</v>
      </c>
      <c r="C15" s="230">
        <v>81</v>
      </c>
    </row>
    <row r="16" spans="1:3" ht="25.5" customHeight="1" thickBot="1">
      <c r="A16" s="229" t="s">
        <v>152</v>
      </c>
      <c r="B16" s="230">
        <v>10</v>
      </c>
      <c r="C16" s="230">
        <v>10</v>
      </c>
    </row>
    <row r="17" spans="1:3" ht="25.5" customHeight="1" thickBot="1">
      <c r="A17" s="296" t="s">
        <v>89</v>
      </c>
      <c r="B17" s="294">
        <v>1570</v>
      </c>
      <c r="C17" s="295">
        <v>1517</v>
      </c>
    </row>
    <row r="19" spans="1:3">
      <c r="B19" s="232"/>
      <c r="C19" s="232"/>
    </row>
  </sheetData>
  <sheetProtection selectLockedCells="1"/>
  <mergeCells count="1">
    <mergeCell ref="A1:C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4" r:id="rId1"/>
  <headerFooter>
    <oddHeader xml:space="preserve">&amp;RPříloha č. 8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8"/>
  <sheetViews>
    <sheetView view="pageBreakPreview" zoomScale="80" zoomScaleNormal="80" zoomScaleSheetLayoutView="80" workbookViewId="0">
      <selection sqref="A1:C1"/>
    </sheetView>
  </sheetViews>
  <sheetFormatPr defaultRowHeight="15"/>
  <cols>
    <col min="1" max="1" width="42.140625" customWidth="1"/>
    <col min="2" max="3" width="16.42578125" customWidth="1"/>
  </cols>
  <sheetData>
    <row r="1" spans="1:3" ht="66.75" customHeight="1" thickBot="1">
      <c r="A1" s="808" t="s">
        <v>538</v>
      </c>
      <c r="B1" s="809"/>
      <c r="C1" s="810"/>
    </row>
    <row r="2" spans="1:3" ht="48.75" customHeight="1" thickBot="1">
      <c r="A2" s="601" t="s">
        <v>161</v>
      </c>
      <c r="B2" s="602" t="s">
        <v>539</v>
      </c>
      <c r="C2" s="603" t="s">
        <v>540</v>
      </c>
    </row>
    <row r="3" spans="1:3" ht="24" customHeight="1">
      <c r="A3" s="584" t="s">
        <v>162</v>
      </c>
      <c r="B3" s="570">
        <v>38</v>
      </c>
      <c r="C3" s="344">
        <v>37</v>
      </c>
    </row>
    <row r="4" spans="1:3" ht="24" customHeight="1">
      <c r="A4" s="585" t="s">
        <v>163</v>
      </c>
      <c r="B4" s="570">
        <v>89</v>
      </c>
      <c r="C4" s="344">
        <v>83</v>
      </c>
    </row>
    <row r="5" spans="1:3" ht="24" customHeight="1">
      <c r="A5" s="585" t="s">
        <v>164</v>
      </c>
      <c r="B5" s="570">
        <v>38</v>
      </c>
      <c r="C5" s="344">
        <v>36</v>
      </c>
    </row>
    <row r="6" spans="1:3" ht="24" customHeight="1">
      <c r="A6" s="585" t="s">
        <v>165</v>
      </c>
      <c r="B6" s="570">
        <v>20</v>
      </c>
      <c r="C6" s="344">
        <v>17</v>
      </c>
    </row>
    <row r="7" spans="1:3" ht="24" customHeight="1">
      <c r="A7" s="585" t="s">
        <v>166</v>
      </c>
      <c r="B7" s="570">
        <v>19</v>
      </c>
      <c r="C7" s="344">
        <v>16</v>
      </c>
    </row>
    <row r="8" spans="1:3" ht="24" customHeight="1">
      <c r="A8" s="585" t="s">
        <v>167</v>
      </c>
      <c r="B8" s="570">
        <v>26</v>
      </c>
      <c r="C8" s="344">
        <v>24</v>
      </c>
    </row>
    <row r="9" spans="1:3" ht="24" customHeight="1">
      <c r="A9" s="585" t="s">
        <v>168</v>
      </c>
      <c r="B9" s="570">
        <v>67</v>
      </c>
      <c r="C9" s="344">
        <v>62</v>
      </c>
    </row>
    <row r="10" spans="1:3" ht="24" customHeight="1">
      <c r="A10" s="585" t="s">
        <v>169</v>
      </c>
      <c r="B10" s="570">
        <v>15</v>
      </c>
      <c r="C10" s="344">
        <v>14</v>
      </c>
    </row>
    <row r="11" spans="1:3" ht="24" customHeight="1">
      <c r="A11" s="585" t="s">
        <v>170</v>
      </c>
      <c r="B11" s="570">
        <v>32</v>
      </c>
      <c r="C11" s="344">
        <v>25</v>
      </c>
    </row>
    <row r="12" spans="1:3" ht="24" customHeight="1">
      <c r="A12" s="585" t="s">
        <v>171</v>
      </c>
      <c r="B12" s="570">
        <v>18</v>
      </c>
      <c r="C12" s="344">
        <v>18</v>
      </c>
    </row>
    <row r="13" spans="1:3" ht="24" customHeight="1">
      <c r="A13" s="585" t="s">
        <v>172</v>
      </c>
      <c r="B13" s="570">
        <v>9</v>
      </c>
      <c r="C13" s="344">
        <v>9</v>
      </c>
    </row>
    <row r="14" spans="1:3" ht="24" customHeight="1">
      <c r="A14" s="585" t="s">
        <v>173</v>
      </c>
      <c r="B14" s="570">
        <v>81</v>
      </c>
      <c r="C14" s="344">
        <v>76</v>
      </c>
    </row>
    <row r="15" spans="1:3" ht="24" customHeight="1">
      <c r="A15" s="585" t="s">
        <v>174</v>
      </c>
      <c r="B15" s="570">
        <v>36</v>
      </c>
      <c r="C15" s="344">
        <v>35</v>
      </c>
    </row>
    <row r="16" spans="1:3" ht="24" customHeight="1">
      <c r="A16" s="585" t="s">
        <v>175</v>
      </c>
      <c r="B16" s="570">
        <v>75</v>
      </c>
      <c r="C16" s="344">
        <v>67</v>
      </c>
    </row>
    <row r="17" spans="1:3" ht="23.25" customHeight="1">
      <c r="A17" s="585" t="s">
        <v>176</v>
      </c>
      <c r="B17" s="570">
        <v>24</v>
      </c>
      <c r="C17" s="344">
        <v>24</v>
      </c>
    </row>
    <row r="18" spans="1:3" ht="23.25" customHeight="1" thickBot="1">
      <c r="A18" s="604" t="s">
        <v>389</v>
      </c>
      <c r="B18" s="571">
        <v>587</v>
      </c>
      <c r="C18" s="572">
        <v>514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horizontalDpi="4294967294" verticalDpi="0" r:id="rId1"/>
  <headerFooter>
    <oddHeader>&amp;RPříloha č. 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4"/>
  <sheetViews>
    <sheetView view="pageBreakPreview" zoomScale="70" zoomScaleNormal="80" zoomScaleSheetLayoutView="70" workbookViewId="0">
      <selection sqref="A1:F1"/>
    </sheetView>
  </sheetViews>
  <sheetFormatPr defaultColWidth="9.140625" defaultRowHeight="12.75"/>
  <cols>
    <col min="1" max="1" width="24.42578125" style="405" customWidth="1"/>
    <col min="2" max="6" width="17.28515625" style="406" customWidth="1"/>
    <col min="7" max="7" width="9.140625" style="405"/>
    <col min="8" max="8" width="14.7109375" style="405" customWidth="1"/>
    <col min="9" max="9" width="16.140625" style="405" customWidth="1"/>
    <col min="10" max="10" width="17" style="405" customWidth="1"/>
    <col min="11" max="11" width="5" style="405" hidden="1" customWidth="1"/>
    <col min="12" max="12" width="9.140625" style="405" hidden="1" customWidth="1"/>
    <col min="13" max="13" width="22.42578125" style="405" hidden="1" customWidth="1"/>
    <col min="14" max="15" width="22.42578125" style="405" customWidth="1"/>
    <col min="16" max="16" width="15.42578125" style="405" customWidth="1"/>
    <col min="17" max="17" width="9.140625" style="405"/>
    <col min="18" max="18" width="13.42578125" style="405" customWidth="1"/>
    <col min="19" max="16384" width="9.140625" style="405"/>
  </cols>
  <sheetData>
    <row r="1" spans="1:18" ht="41.25" customHeight="1" thickBot="1">
      <c r="A1" s="812" t="s">
        <v>471</v>
      </c>
      <c r="B1" s="813"/>
      <c r="C1" s="813"/>
      <c r="D1" s="813"/>
      <c r="E1" s="813"/>
      <c r="F1" s="814"/>
    </row>
    <row r="2" spans="1:18" ht="48" thickBot="1">
      <c r="A2" s="150" t="s">
        <v>0</v>
      </c>
      <c r="B2" s="151" t="s">
        <v>83</v>
      </c>
      <c r="C2" s="152" t="s">
        <v>84</v>
      </c>
      <c r="D2" s="151" t="s">
        <v>85</v>
      </c>
      <c r="E2" s="152" t="s">
        <v>86</v>
      </c>
      <c r="F2" s="153" t="s">
        <v>87</v>
      </c>
      <c r="K2" s="406"/>
      <c r="M2" s="407"/>
      <c r="N2" s="407"/>
      <c r="O2" s="407"/>
      <c r="P2" s="407"/>
      <c r="R2" s="406"/>
    </row>
    <row r="3" spans="1:18" ht="15" customHeight="1">
      <c r="A3" s="413" t="s">
        <v>355</v>
      </c>
      <c r="B3" s="414">
        <v>0</v>
      </c>
      <c r="C3" s="415">
        <v>210368.13800000001</v>
      </c>
      <c r="D3" s="414">
        <v>7650.5219999999999</v>
      </c>
      <c r="E3" s="416">
        <v>0</v>
      </c>
      <c r="F3" s="417">
        <v>145.41631999999285</v>
      </c>
      <c r="K3" s="406"/>
      <c r="M3" s="407"/>
      <c r="N3" s="407"/>
      <c r="O3" s="407"/>
      <c r="P3" s="407"/>
      <c r="R3" s="406"/>
    </row>
    <row r="4" spans="1:18" ht="15" customHeight="1">
      <c r="A4" s="418" t="s">
        <v>88</v>
      </c>
      <c r="B4" s="419">
        <v>315820.19799999997</v>
      </c>
      <c r="C4" s="420">
        <v>88940.361999999994</v>
      </c>
      <c r="D4" s="421">
        <v>84214.036999999997</v>
      </c>
      <c r="E4" s="420">
        <v>831048.44400000002</v>
      </c>
      <c r="F4" s="422">
        <v>2188612.5646299999</v>
      </c>
      <c r="I4" s="408"/>
      <c r="J4" s="404"/>
      <c r="K4" s="406"/>
      <c r="M4" s="407"/>
      <c r="N4" s="407"/>
      <c r="O4" s="407"/>
      <c r="P4" s="407"/>
      <c r="R4" s="406"/>
    </row>
    <row r="5" spans="1:18" ht="15" customHeight="1">
      <c r="A5" s="418" t="s">
        <v>3</v>
      </c>
      <c r="B5" s="419">
        <v>243491.96599999999</v>
      </c>
      <c r="C5" s="420">
        <v>66041.34</v>
      </c>
      <c r="D5" s="421">
        <v>63650.107000000004</v>
      </c>
      <c r="E5" s="420">
        <v>668122.03500000003</v>
      </c>
      <c r="F5" s="422">
        <v>970828.41433000006</v>
      </c>
      <c r="I5" s="408"/>
      <c r="J5" s="404"/>
      <c r="K5" s="406"/>
      <c r="M5" s="407"/>
      <c r="N5" s="407"/>
      <c r="O5" s="407"/>
      <c r="P5" s="407"/>
      <c r="R5" s="406"/>
    </row>
    <row r="6" spans="1:18" ht="15" customHeight="1">
      <c r="A6" s="418" t="s">
        <v>11</v>
      </c>
      <c r="B6" s="419">
        <v>473728.19400000002</v>
      </c>
      <c r="C6" s="420">
        <v>111196.98801999999</v>
      </c>
      <c r="D6" s="421">
        <v>110623.524</v>
      </c>
      <c r="E6" s="420">
        <v>1298902.1040000001</v>
      </c>
      <c r="F6" s="422">
        <v>2012489.1780300001</v>
      </c>
      <c r="I6" s="408"/>
      <c r="J6" s="404"/>
      <c r="K6" s="406"/>
      <c r="M6" s="407"/>
      <c r="N6" s="407"/>
      <c r="O6" s="407"/>
      <c r="P6" s="407"/>
      <c r="R6" s="406"/>
    </row>
    <row r="7" spans="1:18" ht="15" customHeight="1">
      <c r="A7" s="418" t="s">
        <v>5</v>
      </c>
      <c r="B7" s="419">
        <v>234980.538</v>
      </c>
      <c r="C7" s="420">
        <v>46157.84</v>
      </c>
      <c r="D7" s="421">
        <v>23221.023000000001</v>
      </c>
      <c r="E7" s="420">
        <v>269994.283</v>
      </c>
      <c r="F7" s="422">
        <v>516079.11584000004</v>
      </c>
      <c r="I7" s="408"/>
      <c r="J7" s="404"/>
      <c r="K7" s="406"/>
      <c r="M7" s="407"/>
      <c r="N7" s="407"/>
      <c r="O7" s="407"/>
      <c r="P7" s="407"/>
      <c r="R7" s="406"/>
    </row>
    <row r="8" spans="1:18" ht="15" customHeight="1">
      <c r="A8" s="418" t="s">
        <v>8</v>
      </c>
      <c r="B8" s="419">
        <v>232631.052</v>
      </c>
      <c r="C8" s="420">
        <v>56694.611000000004</v>
      </c>
      <c r="D8" s="421">
        <v>56090.733</v>
      </c>
      <c r="E8" s="420">
        <v>559200.54299999995</v>
      </c>
      <c r="F8" s="422">
        <v>863928.19688000006</v>
      </c>
      <c r="I8" s="408"/>
      <c r="J8" s="404"/>
      <c r="K8" s="406"/>
      <c r="M8" s="407"/>
      <c r="N8" s="407"/>
      <c r="O8" s="407"/>
      <c r="P8" s="407"/>
      <c r="R8" s="406"/>
    </row>
    <row r="9" spans="1:18" ht="15" customHeight="1">
      <c r="A9" s="418" t="s">
        <v>7</v>
      </c>
      <c r="B9" s="419">
        <v>247583.166</v>
      </c>
      <c r="C9" s="420">
        <v>55738.618000000002</v>
      </c>
      <c r="D9" s="421">
        <v>48794.445</v>
      </c>
      <c r="E9" s="420">
        <v>443023.39199999999</v>
      </c>
      <c r="F9" s="422">
        <v>791790.84601999994</v>
      </c>
      <c r="I9" s="408"/>
      <c r="J9" s="404"/>
      <c r="K9" s="406"/>
      <c r="M9" s="407"/>
      <c r="N9" s="407"/>
      <c r="O9" s="407"/>
      <c r="P9" s="407"/>
      <c r="R9" s="406"/>
    </row>
    <row r="10" spans="1:18" ht="15" customHeight="1">
      <c r="A10" s="418" t="s">
        <v>14</v>
      </c>
      <c r="B10" s="419">
        <v>1198551.5249999999</v>
      </c>
      <c r="C10" s="420">
        <v>197764.19070000001</v>
      </c>
      <c r="D10" s="421">
        <v>117623.39599999999</v>
      </c>
      <c r="E10" s="420">
        <v>1360681.977</v>
      </c>
      <c r="F10" s="422">
        <v>2459032.4474600004</v>
      </c>
      <c r="I10" s="408"/>
      <c r="J10" s="404"/>
      <c r="K10" s="406"/>
      <c r="M10" s="407"/>
      <c r="N10" s="407"/>
      <c r="O10" s="407"/>
      <c r="P10" s="407"/>
      <c r="R10" s="406"/>
    </row>
    <row r="11" spans="1:18" ht="15" customHeight="1">
      <c r="A11" s="418" t="s">
        <v>12</v>
      </c>
      <c r="B11" s="419">
        <v>467409.913</v>
      </c>
      <c r="C11" s="420">
        <v>76540.886079999997</v>
      </c>
      <c r="D11" s="421">
        <v>55354.52</v>
      </c>
      <c r="E11" s="420">
        <v>678378.96600000001</v>
      </c>
      <c r="F11" s="422">
        <v>1047608.54211</v>
      </c>
      <c r="I11" s="408"/>
      <c r="J11" s="404"/>
      <c r="K11" s="406"/>
      <c r="M11" s="407"/>
      <c r="N11" s="407"/>
      <c r="O11" s="407"/>
      <c r="P11" s="407"/>
      <c r="R11" s="406"/>
    </row>
    <row r="12" spans="1:18" ht="15" customHeight="1">
      <c r="A12" s="418" t="s">
        <v>9</v>
      </c>
      <c r="B12" s="419">
        <v>168504.96100000001</v>
      </c>
      <c r="C12" s="420">
        <v>58537.821000000004</v>
      </c>
      <c r="D12" s="421">
        <v>49389.163999999997</v>
      </c>
      <c r="E12" s="420">
        <v>579320.14399999997</v>
      </c>
      <c r="F12" s="422">
        <v>799208.33318000007</v>
      </c>
      <c r="H12" s="409"/>
      <c r="I12" s="408"/>
      <c r="J12" s="404"/>
      <c r="K12" s="406"/>
      <c r="M12" s="407"/>
      <c r="N12" s="407"/>
      <c r="O12" s="407"/>
      <c r="P12" s="407"/>
      <c r="R12" s="406"/>
    </row>
    <row r="13" spans="1:18" ht="15" customHeight="1">
      <c r="A13" s="418" t="s">
        <v>4</v>
      </c>
      <c r="B13" s="419">
        <v>189814.95600000001</v>
      </c>
      <c r="C13" s="420">
        <v>63742.772530000002</v>
      </c>
      <c r="D13" s="421">
        <v>57399.85</v>
      </c>
      <c r="E13" s="420">
        <v>592205.098</v>
      </c>
      <c r="F13" s="422">
        <v>789501.85989999992</v>
      </c>
      <c r="H13" s="409"/>
      <c r="I13" s="408"/>
      <c r="J13" s="404"/>
      <c r="K13" s="406"/>
      <c r="M13" s="407"/>
      <c r="N13" s="407"/>
      <c r="O13" s="407"/>
      <c r="P13" s="407"/>
      <c r="R13" s="406"/>
    </row>
    <row r="14" spans="1:18" ht="15" customHeight="1">
      <c r="A14" s="418" t="s">
        <v>2</v>
      </c>
      <c r="B14" s="419">
        <v>456536.58899999998</v>
      </c>
      <c r="C14" s="420">
        <v>117301.55892</v>
      </c>
      <c r="D14" s="421">
        <v>99853.316000000006</v>
      </c>
      <c r="E14" s="420">
        <v>1041861.798</v>
      </c>
      <c r="F14" s="422">
        <v>2007445.9775999999</v>
      </c>
      <c r="H14" s="409"/>
      <c r="I14" s="408"/>
      <c r="J14" s="404"/>
      <c r="K14" s="406"/>
      <c r="M14" s="407"/>
      <c r="N14" s="407"/>
      <c r="O14" s="407"/>
      <c r="P14" s="407"/>
      <c r="R14" s="406"/>
    </row>
    <row r="15" spans="1:18" ht="15" customHeight="1">
      <c r="A15" s="418" t="s">
        <v>6</v>
      </c>
      <c r="B15" s="419">
        <v>931443.82700000005</v>
      </c>
      <c r="C15" s="420">
        <v>127980.64803999999</v>
      </c>
      <c r="D15" s="421">
        <v>76791.563999999998</v>
      </c>
      <c r="E15" s="420">
        <v>895816.92200000002</v>
      </c>
      <c r="F15" s="422">
        <v>1718568.5584199999</v>
      </c>
      <c r="H15" s="410"/>
      <c r="I15" s="408"/>
      <c r="J15" s="404"/>
      <c r="K15" s="406"/>
      <c r="M15" s="407"/>
      <c r="N15" s="407"/>
      <c r="O15" s="407"/>
      <c r="P15" s="407"/>
      <c r="R15" s="406"/>
    </row>
    <row r="16" spans="1:18" ht="15" customHeight="1">
      <c r="A16" s="418" t="s">
        <v>10</v>
      </c>
      <c r="B16" s="419">
        <v>134246.51699999999</v>
      </c>
      <c r="C16" s="420">
        <v>44220.724999999999</v>
      </c>
      <c r="D16" s="421">
        <v>52100.11</v>
      </c>
      <c r="E16" s="420">
        <v>570327.81900000002</v>
      </c>
      <c r="F16" s="422">
        <v>745230.92037999991</v>
      </c>
      <c r="H16" s="409"/>
      <c r="I16" s="408"/>
      <c r="J16" s="404"/>
      <c r="K16" s="406"/>
      <c r="M16" s="407"/>
      <c r="N16" s="407"/>
      <c r="O16" s="407"/>
      <c r="P16" s="407"/>
      <c r="R16" s="406"/>
    </row>
    <row r="17" spans="1:18" ht="15" customHeight="1" thickBot="1">
      <c r="A17" s="418" t="s">
        <v>13</v>
      </c>
      <c r="B17" s="419">
        <v>195891.86799999999</v>
      </c>
      <c r="C17" s="420">
        <v>55397.534</v>
      </c>
      <c r="D17" s="421">
        <v>64909.006000000001</v>
      </c>
      <c r="E17" s="420">
        <v>727077.429</v>
      </c>
      <c r="F17" s="422">
        <v>833617.69400000002</v>
      </c>
      <c r="H17" s="409"/>
      <c r="I17" s="407"/>
      <c r="J17" s="404"/>
      <c r="K17" s="406"/>
      <c r="M17" s="407"/>
      <c r="N17" s="407"/>
      <c r="O17" s="407"/>
      <c r="P17" s="407"/>
      <c r="R17" s="406"/>
    </row>
    <row r="18" spans="1:18" ht="15" customHeight="1" thickBot="1">
      <c r="A18" s="157" t="s">
        <v>89</v>
      </c>
      <c r="B18" s="423">
        <f>SUM(B4:B17)</f>
        <v>5490635.2699999996</v>
      </c>
      <c r="C18" s="423">
        <f>SUM(C3:C17)</f>
        <v>1376624.0332899999</v>
      </c>
      <c r="D18" s="424">
        <f>SUM(D3:D17)</f>
        <v>967665.31700000004</v>
      </c>
      <c r="E18" s="423">
        <f>SUM(E4:E17)</f>
        <v>10515960.954</v>
      </c>
      <c r="F18" s="423">
        <f>SUM(F3:F17)</f>
        <v>17744088.065099996</v>
      </c>
      <c r="H18" s="407"/>
      <c r="I18" s="407"/>
      <c r="K18" s="406"/>
      <c r="M18" s="407"/>
      <c r="N18" s="407"/>
      <c r="O18" s="407"/>
      <c r="P18" s="407"/>
      <c r="R18" s="406"/>
    </row>
    <row r="19" spans="1:18" ht="15.75">
      <c r="A19" s="160" t="s">
        <v>177</v>
      </c>
      <c r="B19" s="159"/>
      <c r="C19" s="425"/>
      <c r="D19" s="159"/>
      <c r="E19" s="159"/>
      <c r="F19" s="425"/>
      <c r="I19" s="407"/>
    </row>
    <row r="20" spans="1:18" s="411" customFormat="1" ht="26.25" customHeight="1">
      <c r="A20" s="160" t="s">
        <v>356</v>
      </c>
      <c r="B20" s="811" t="s">
        <v>472</v>
      </c>
      <c r="C20" s="811"/>
      <c r="D20" s="811"/>
      <c r="E20" s="811"/>
      <c r="F20" s="811"/>
    </row>
    <row r="21" spans="1:18" s="411" customFormat="1" ht="15.75">
      <c r="A21" s="160"/>
      <c r="B21" s="811"/>
      <c r="C21" s="811"/>
      <c r="D21" s="811"/>
      <c r="E21" s="811"/>
      <c r="F21" s="811"/>
    </row>
    <row r="22" spans="1:18" s="411" customFormat="1" ht="15.75">
      <c r="A22" s="160"/>
      <c r="B22" s="811"/>
      <c r="C22" s="811"/>
      <c r="D22" s="811"/>
      <c r="E22" s="811"/>
      <c r="F22" s="811"/>
    </row>
    <row r="23" spans="1:18" s="411" customFormat="1" ht="15.75">
      <c r="A23" s="160"/>
      <c r="B23" s="811"/>
      <c r="C23" s="811"/>
      <c r="D23" s="811"/>
      <c r="E23" s="811"/>
      <c r="F23" s="811"/>
    </row>
    <row r="24" spans="1:18" s="411" customFormat="1" ht="15.75">
      <c r="A24" s="160"/>
      <c r="B24" s="811"/>
      <c r="C24" s="811"/>
      <c r="D24" s="811"/>
      <c r="E24" s="811"/>
      <c r="F24" s="811"/>
    </row>
    <row r="25" spans="1:18" s="411" customFormat="1">
      <c r="B25" s="412"/>
      <c r="C25" s="412"/>
      <c r="D25" s="412"/>
      <c r="E25" s="412"/>
      <c r="F25" s="412"/>
    </row>
    <row r="26" spans="1:18" s="411" customFormat="1" ht="13.5" thickBot="1">
      <c r="B26" s="412"/>
      <c r="C26" s="412"/>
      <c r="D26" s="412"/>
      <c r="E26" s="412"/>
      <c r="F26" s="412"/>
    </row>
    <row r="27" spans="1:18" ht="36" customHeight="1" thickBot="1">
      <c r="A27" s="815" t="s">
        <v>413</v>
      </c>
      <c r="B27" s="816"/>
      <c r="C27" s="816"/>
      <c r="D27" s="816"/>
      <c r="E27" s="816"/>
      <c r="F27" s="817"/>
    </row>
    <row r="28" spans="1:18" ht="48" thickBot="1">
      <c r="A28" s="426" t="s">
        <v>0</v>
      </c>
      <c r="B28" s="427" t="s">
        <v>83</v>
      </c>
      <c r="C28" s="428" t="s">
        <v>84</v>
      </c>
      <c r="D28" s="427" t="s">
        <v>85</v>
      </c>
      <c r="E28" s="428" t="s">
        <v>86</v>
      </c>
      <c r="F28" s="429" t="s">
        <v>87</v>
      </c>
    </row>
    <row r="29" spans="1:18" ht="15.75">
      <c r="A29" s="418" t="s">
        <v>88</v>
      </c>
      <c r="B29" s="154">
        <v>81.313999999999993</v>
      </c>
      <c r="C29" s="155">
        <v>12.696999999999999</v>
      </c>
      <c r="D29" s="154">
        <v>129.98099999999999</v>
      </c>
      <c r="E29" s="155">
        <v>175.71899999999999</v>
      </c>
      <c r="F29" s="156">
        <v>482.58300000000003</v>
      </c>
    </row>
    <row r="30" spans="1:18" ht="15.75">
      <c r="A30" s="418" t="s">
        <v>3</v>
      </c>
      <c r="B30" s="154">
        <v>65.286000000000001</v>
      </c>
      <c r="C30" s="155">
        <v>8.9369999999999994</v>
      </c>
      <c r="D30" s="154">
        <v>103.592</v>
      </c>
      <c r="E30" s="155">
        <v>128.88800000000001</v>
      </c>
      <c r="F30" s="156">
        <v>324.72500000000002</v>
      </c>
    </row>
    <row r="31" spans="1:18" ht="15.75">
      <c r="A31" s="418" t="s">
        <v>11</v>
      </c>
      <c r="B31" s="154">
        <v>119.851</v>
      </c>
      <c r="C31" s="155">
        <v>14.782</v>
      </c>
      <c r="D31" s="154">
        <v>167.73599999999999</v>
      </c>
      <c r="E31" s="155">
        <v>246.88399999999999</v>
      </c>
      <c r="F31" s="156">
        <v>631.21400000000006</v>
      </c>
    </row>
    <row r="32" spans="1:18" ht="15.75">
      <c r="A32" s="418" t="s">
        <v>5</v>
      </c>
      <c r="B32" s="154">
        <v>60.551000000000002</v>
      </c>
      <c r="C32" s="155">
        <v>6.5289999999999999</v>
      </c>
      <c r="D32" s="154">
        <v>31.37</v>
      </c>
      <c r="E32" s="155">
        <v>52.219000000000001</v>
      </c>
      <c r="F32" s="156">
        <v>193.08500000000001</v>
      </c>
    </row>
    <row r="33" spans="1:6" ht="15.75">
      <c r="A33" s="418" t="s">
        <v>8</v>
      </c>
      <c r="B33" s="154">
        <v>60.829000000000001</v>
      </c>
      <c r="C33" s="155">
        <v>7.8380000000000001</v>
      </c>
      <c r="D33" s="154">
        <v>84.757999999999996</v>
      </c>
      <c r="E33" s="155">
        <v>112.562</v>
      </c>
      <c r="F33" s="156">
        <v>287.65300000000002</v>
      </c>
    </row>
    <row r="34" spans="1:6" ht="15.75">
      <c r="A34" s="418" t="s">
        <v>7</v>
      </c>
      <c r="B34" s="154">
        <v>64.274000000000001</v>
      </c>
      <c r="C34" s="155">
        <v>7.694</v>
      </c>
      <c r="D34" s="154">
        <v>77.031000000000006</v>
      </c>
      <c r="E34" s="155">
        <v>87.388999999999996</v>
      </c>
      <c r="F34" s="156">
        <v>264.584</v>
      </c>
    </row>
    <row r="35" spans="1:6" ht="15.75">
      <c r="A35" s="418" t="s">
        <v>14</v>
      </c>
      <c r="B35" s="154">
        <v>314.16500000000002</v>
      </c>
      <c r="C35" s="155">
        <v>26.99</v>
      </c>
      <c r="D35" s="154">
        <v>144.52000000000001</v>
      </c>
      <c r="E35" s="155">
        <v>251.88800000000001</v>
      </c>
      <c r="F35" s="156">
        <v>906.55</v>
      </c>
    </row>
    <row r="36" spans="1:6" ht="15.75">
      <c r="A36" s="418" t="s">
        <v>12</v>
      </c>
      <c r="B36" s="154">
        <v>121.29300000000001</v>
      </c>
      <c r="C36" s="155">
        <v>10.814</v>
      </c>
      <c r="D36" s="154">
        <v>84.816999999999993</v>
      </c>
      <c r="E36" s="155">
        <v>133.73699999999999</v>
      </c>
      <c r="F36" s="156">
        <v>373</v>
      </c>
    </row>
    <row r="37" spans="1:6" ht="15.75">
      <c r="A37" s="418" t="s">
        <v>9</v>
      </c>
      <c r="B37" s="154">
        <v>45.067</v>
      </c>
      <c r="C37" s="155">
        <v>7.9390000000000001</v>
      </c>
      <c r="D37" s="154">
        <v>73.89</v>
      </c>
      <c r="E37" s="155">
        <v>112.02200000000001</v>
      </c>
      <c r="F37" s="156">
        <v>271.31200000000001</v>
      </c>
    </row>
    <row r="38" spans="1:6" ht="15.75">
      <c r="A38" s="418" t="s">
        <v>4</v>
      </c>
      <c r="B38" s="154">
        <v>50.694000000000003</v>
      </c>
      <c r="C38" s="155">
        <v>9.3079999999999998</v>
      </c>
      <c r="D38" s="154">
        <v>88.481999999999999</v>
      </c>
      <c r="E38" s="155">
        <v>110.40300000000001</v>
      </c>
      <c r="F38" s="156">
        <v>238.989</v>
      </c>
    </row>
    <row r="39" spans="1:6" ht="15.75">
      <c r="A39" s="418" t="s">
        <v>2</v>
      </c>
      <c r="B39" s="154">
        <v>112.03700000000001</v>
      </c>
      <c r="C39" s="155">
        <v>16.643000000000001</v>
      </c>
      <c r="D39" s="154">
        <v>152.94999999999999</v>
      </c>
      <c r="E39" s="155">
        <v>208.99700000000001</v>
      </c>
      <c r="F39" s="156">
        <v>580.02099999999996</v>
      </c>
    </row>
    <row r="40" spans="1:6" ht="15.75">
      <c r="A40" s="418" t="s">
        <v>6</v>
      </c>
      <c r="B40" s="154">
        <v>238.18799999999999</v>
      </c>
      <c r="C40" s="155">
        <v>18.033000000000001</v>
      </c>
      <c r="D40" s="154">
        <v>111.04</v>
      </c>
      <c r="E40" s="155">
        <v>175.827</v>
      </c>
      <c r="F40" s="156">
        <v>627.58600000000001</v>
      </c>
    </row>
    <row r="41" spans="1:6" ht="15.75">
      <c r="A41" s="418" t="s">
        <v>10</v>
      </c>
      <c r="B41" s="154">
        <v>36.673999999999999</v>
      </c>
      <c r="C41" s="155">
        <v>6.1589999999999998</v>
      </c>
      <c r="D41" s="154">
        <v>84.275999999999996</v>
      </c>
      <c r="E41" s="155">
        <v>108.297</v>
      </c>
      <c r="F41" s="156">
        <v>257.48099999999999</v>
      </c>
    </row>
    <row r="42" spans="1:6" ht="16.5" thickBot="1">
      <c r="A42" s="418" t="s">
        <v>13</v>
      </c>
      <c r="B42" s="154">
        <v>60.537999999999997</v>
      </c>
      <c r="C42" s="155">
        <v>7.5890000000000004</v>
      </c>
      <c r="D42" s="154">
        <v>96.021000000000001</v>
      </c>
      <c r="E42" s="155">
        <v>135.44900000000001</v>
      </c>
      <c r="F42" s="156">
        <v>292.65600000000001</v>
      </c>
    </row>
    <row r="43" spans="1:6" ht="15" customHeight="1" thickBot="1">
      <c r="A43" s="157" t="s">
        <v>89</v>
      </c>
      <c r="B43" s="161">
        <v>1430.761</v>
      </c>
      <c r="C43" s="158">
        <v>161.952</v>
      </c>
      <c r="D43" s="161">
        <v>1430.4639999999999</v>
      </c>
      <c r="E43" s="158">
        <v>2040.2810000000002</v>
      </c>
      <c r="F43" s="162">
        <v>5731.4390000000003</v>
      </c>
    </row>
    <row r="44" spans="1:6" ht="15.75">
      <c r="A44" s="430" t="s">
        <v>178</v>
      </c>
      <c r="B44" s="431"/>
      <c r="C44" s="431"/>
      <c r="D44" s="431"/>
      <c r="E44" s="431"/>
      <c r="F44" s="431"/>
    </row>
  </sheetData>
  <mergeCells count="3">
    <mergeCell ref="B20:F24"/>
    <mergeCell ref="A1:F1"/>
    <mergeCell ref="A27:F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4294967294" verticalDpi="4294967294" r:id="rId1"/>
  <headerFooter>
    <oddHeader>&amp;R&amp;10Příloha č. 10a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7"/>
  <sheetViews>
    <sheetView view="pageBreakPreview" zoomScale="60" zoomScaleNormal="80" workbookViewId="0">
      <selection sqref="A1:F1"/>
    </sheetView>
  </sheetViews>
  <sheetFormatPr defaultColWidth="9.140625" defaultRowHeight="15"/>
  <cols>
    <col min="1" max="1" width="23.5703125" style="2" customWidth="1"/>
    <col min="2" max="6" width="16.85546875" style="2" customWidth="1"/>
    <col min="7" max="7" width="11.28515625" style="2" bestFit="1" customWidth="1"/>
    <col min="8" max="16384" width="9.140625" style="2"/>
  </cols>
  <sheetData>
    <row r="1" spans="1:6" ht="36" customHeight="1" thickBot="1">
      <c r="A1" s="818" t="s">
        <v>357</v>
      </c>
      <c r="B1" s="819"/>
      <c r="C1" s="819"/>
      <c r="D1" s="819"/>
      <c r="E1" s="819"/>
      <c r="F1" s="819"/>
    </row>
    <row r="2" spans="1:6" ht="36" customHeight="1" thickBot="1">
      <c r="A2" s="163" t="s">
        <v>358</v>
      </c>
      <c r="B2" s="164" t="s">
        <v>179</v>
      </c>
      <c r="C2" s="165" t="s">
        <v>90</v>
      </c>
      <c r="D2" s="164" t="s">
        <v>91</v>
      </c>
      <c r="E2" s="165" t="s">
        <v>92</v>
      </c>
      <c r="F2" s="164" t="s">
        <v>93</v>
      </c>
    </row>
    <row r="3" spans="1:6" ht="15" customHeight="1">
      <c r="A3" s="457" t="s">
        <v>88</v>
      </c>
      <c r="B3" s="458">
        <v>77670.887000000002</v>
      </c>
      <c r="C3" s="459">
        <v>580</v>
      </c>
      <c r="D3" s="458">
        <v>9753.7000000000007</v>
      </c>
      <c r="E3" s="459">
        <v>607388.03900000011</v>
      </c>
      <c r="F3" s="458">
        <v>1489867.95493</v>
      </c>
    </row>
    <row r="4" spans="1:6" ht="15" customHeight="1">
      <c r="A4" s="457" t="s">
        <v>3</v>
      </c>
      <c r="B4" s="458">
        <v>95638.875830000004</v>
      </c>
      <c r="C4" s="459">
        <v>440</v>
      </c>
      <c r="D4" s="458">
        <v>7126.5</v>
      </c>
      <c r="E4" s="459">
        <v>200536.44965999998</v>
      </c>
      <c r="F4" s="458">
        <v>665414.25993000006</v>
      </c>
    </row>
    <row r="5" spans="1:6" ht="15" customHeight="1">
      <c r="A5" s="457" t="s">
        <v>11</v>
      </c>
      <c r="B5" s="458">
        <v>176862.55682999999</v>
      </c>
      <c r="C5" s="459">
        <v>825</v>
      </c>
      <c r="D5" s="458">
        <v>12845.5</v>
      </c>
      <c r="E5" s="459">
        <v>501904.93227000005</v>
      </c>
      <c r="F5" s="458">
        <v>1315042.6811200001</v>
      </c>
    </row>
    <row r="6" spans="1:6" ht="15" customHeight="1">
      <c r="A6" s="457" t="s">
        <v>5</v>
      </c>
      <c r="B6" s="458">
        <v>57312.939229999996</v>
      </c>
      <c r="C6" s="459">
        <v>190</v>
      </c>
      <c r="D6" s="458">
        <v>4270.5</v>
      </c>
      <c r="E6" s="459">
        <v>174250.98097</v>
      </c>
      <c r="F6" s="458">
        <v>278908.19543999998</v>
      </c>
    </row>
    <row r="7" spans="1:6" ht="15" customHeight="1">
      <c r="A7" s="457" t="s">
        <v>8</v>
      </c>
      <c r="B7" s="458">
        <v>84879.301999999996</v>
      </c>
      <c r="C7" s="459">
        <v>385</v>
      </c>
      <c r="D7" s="458">
        <v>6494</v>
      </c>
      <c r="E7" s="459">
        <v>192311.52729000003</v>
      </c>
      <c r="F7" s="458">
        <v>578725.24359000009</v>
      </c>
    </row>
    <row r="8" spans="1:6" ht="15" customHeight="1">
      <c r="A8" s="457" t="s">
        <v>7</v>
      </c>
      <c r="B8" s="458">
        <v>73200.191999999995</v>
      </c>
      <c r="C8" s="459">
        <v>335</v>
      </c>
      <c r="D8" s="458">
        <v>5240.625</v>
      </c>
      <c r="E8" s="459">
        <v>242551.19899999999</v>
      </c>
      <c r="F8" s="458">
        <v>469010.99932</v>
      </c>
    </row>
    <row r="9" spans="1:6" ht="15" customHeight="1">
      <c r="A9" s="457" t="s">
        <v>14</v>
      </c>
      <c r="B9" s="458">
        <v>246816.92848</v>
      </c>
      <c r="C9" s="459">
        <v>1000</v>
      </c>
      <c r="D9" s="458">
        <v>16363.5</v>
      </c>
      <c r="E9" s="459">
        <v>966574.36891999992</v>
      </c>
      <c r="F9" s="458">
        <v>1222347.3418700001</v>
      </c>
    </row>
    <row r="10" spans="1:6" ht="15" customHeight="1">
      <c r="A10" s="457" t="s">
        <v>12</v>
      </c>
      <c r="B10" s="458">
        <v>115028.59798000001</v>
      </c>
      <c r="C10" s="459">
        <v>445</v>
      </c>
      <c r="D10" s="458">
        <v>8012</v>
      </c>
      <c r="E10" s="459">
        <v>264520.75683000003</v>
      </c>
      <c r="F10" s="458">
        <v>657914.77915999992</v>
      </c>
    </row>
    <row r="11" spans="1:6" ht="15" customHeight="1">
      <c r="A11" s="457" t="s">
        <v>9</v>
      </c>
      <c r="B11" s="458">
        <v>83193.341509999998</v>
      </c>
      <c r="C11" s="459">
        <v>420</v>
      </c>
      <c r="D11" s="458">
        <v>6052</v>
      </c>
      <c r="E11" s="459">
        <v>155790.96100000001</v>
      </c>
      <c r="F11" s="458">
        <v>552678.60999000003</v>
      </c>
    </row>
    <row r="12" spans="1:6" ht="15" customHeight="1">
      <c r="A12" s="457" t="s">
        <v>4</v>
      </c>
      <c r="B12" s="458">
        <v>65409.038169999993</v>
      </c>
      <c r="C12" s="459">
        <v>290</v>
      </c>
      <c r="D12" s="458">
        <v>5060.6000000000004</v>
      </c>
      <c r="E12" s="459">
        <v>131851.31117</v>
      </c>
      <c r="F12" s="458">
        <v>585786.43247</v>
      </c>
    </row>
    <row r="13" spans="1:6" ht="15" customHeight="1">
      <c r="A13" s="457" t="s">
        <v>2</v>
      </c>
      <c r="B13" s="458">
        <v>156340.82652999999</v>
      </c>
      <c r="C13" s="459">
        <v>795</v>
      </c>
      <c r="D13" s="458">
        <v>12556.5</v>
      </c>
      <c r="E13" s="459">
        <v>288119.60984000005</v>
      </c>
      <c r="F13" s="458">
        <v>1545924.7745099997</v>
      </c>
    </row>
    <row r="14" spans="1:6" ht="15" customHeight="1">
      <c r="A14" s="457" t="s">
        <v>6</v>
      </c>
      <c r="B14" s="458">
        <v>180049.69560000001</v>
      </c>
      <c r="C14" s="459">
        <v>685</v>
      </c>
      <c r="D14" s="458">
        <v>13187.06</v>
      </c>
      <c r="E14" s="459">
        <v>695620.6185199999</v>
      </c>
      <c r="F14" s="458">
        <v>816113.76610000012</v>
      </c>
    </row>
    <row r="15" spans="1:6" ht="15" customHeight="1">
      <c r="A15" s="457" t="s">
        <v>10</v>
      </c>
      <c r="B15" s="458">
        <v>82351.257900000011</v>
      </c>
      <c r="C15" s="459">
        <v>315</v>
      </c>
      <c r="D15" s="458">
        <v>5295.9</v>
      </c>
      <c r="E15" s="459">
        <v>121304.53489999998</v>
      </c>
      <c r="F15" s="458">
        <v>534601.45400000003</v>
      </c>
    </row>
    <row r="16" spans="1:6" ht="15" customHeight="1" thickBot="1">
      <c r="A16" s="457" t="s">
        <v>13</v>
      </c>
      <c r="B16" s="458">
        <v>92076.726999999999</v>
      </c>
      <c r="C16" s="459">
        <v>435</v>
      </c>
      <c r="D16" s="458">
        <v>5808</v>
      </c>
      <c r="E16" s="459">
        <v>158930.674</v>
      </c>
      <c r="F16" s="458">
        <v>574781.87100000004</v>
      </c>
    </row>
    <row r="17" spans="1:7" ht="15" customHeight="1" thickBot="1">
      <c r="A17" s="168" t="s">
        <v>89</v>
      </c>
      <c r="B17" s="460">
        <f t="shared" ref="B17:F17" si="0">SUM(B3:B16)</f>
        <v>1586831.1660600002</v>
      </c>
      <c r="C17" s="460">
        <f t="shared" si="0"/>
        <v>7140</v>
      </c>
      <c r="D17" s="460">
        <f t="shared" si="0"/>
        <v>118066.38499999999</v>
      </c>
      <c r="E17" s="460">
        <f t="shared" si="0"/>
        <v>4701655.96337</v>
      </c>
      <c r="F17" s="460">
        <f t="shared" si="0"/>
        <v>11287118.363430001</v>
      </c>
      <c r="G17" s="222"/>
    </row>
    <row r="18" spans="1:7">
      <c r="A18" s="221" t="s">
        <v>177</v>
      </c>
      <c r="G18" s="222"/>
    </row>
    <row r="19" spans="1:7" ht="15.75" thickBot="1"/>
    <row r="20" spans="1:7" ht="30" customHeight="1" thickBot="1">
      <c r="A20" s="818" t="s">
        <v>359</v>
      </c>
      <c r="B20" s="819"/>
      <c r="C20" s="819"/>
      <c r="D20" s="819"/>
      <c r="E20" s="819"/>
      <c r="F20" s="820"/>
      <c r="G20" s="222"/>
    </row>
    <row r="21" spans="1:7" ht="38.25" customHeight="1" thickBot="1">
      <c r="A21" s="164" t="s">
        <v>358</v>
      </c>
      <c r="B21" s="164" t="s">
        <v>179</v>
      </c>
      <c r="C21" s="165" t="s">
        <v>90</v>
      </c>
      <c r="D21" s="164" t="s">
        <v>91</v>
      </c>
      <c r="E21" s="165" t="s">
        <v>92</v>
      </c>
      <c r="F21" s="164" t="s">
        <v>93</v>
      </c>
    </row>
    <row r="22" spans="1:7" ht="15" customHeight="1">
      <c r="A22" s="461" t="s">
        <v>88</v>
      </c>
      <c r="B22" s="170">
        <v>130494</v>
      </c>
      <c r="C22" s="171">
        <v>117</v>
      </c>
      <c r="D22" s="172">
        <v>806</v>
      </c>
      <c r="E22" s="171">
        <v>143179</v>
      </c>
      <c r="F22" s="172">
        <v>207987</v>
      </c>
    </row>
    <row r="23" spans="1:7" ht="15" customHeight="1">
      <c r="A23" s="461" t="s">
        <v>3</v>
      </c>
      <c r="B23" s="170">
        <v>159494</v>
      </c>
      <c r="C23" s="171">
        <v>89</v>
      </c>
      <c r="D23" s="170">
        <v>609</v>
      </c>
      <c r="E23" s="171">
        <v>64265</v>
      </c>
      <c r="F23" s="170">
        <v>100268</v>
      </c>
    </row>
    <row r="24" spans="1:7" ht="15" customHeight="1">
      <c r="A24" s="461" t="s">
        <v>11</v>
      </c>
      <c r="B24" s="170">
        <v>294146</v>
      </c>
      <c r="C24" s="171">
        <v>167</v>
      </c>
      <c r="D24" s="170">
        <v>1095</v>
      </c>
      <c r="E24" s="171">
        <v>144128</v>
      </c>
      <c r="F24" s="170">
        <v>191678</v>
      </c>
    </row>
    <row r="25" spans="1:7" ht="15" customHeight="1">
      <c r="A25" s="461" t="s">
        <v>5</v>
      </c>
      <c r="B25" s="170">
        <v>96724</v>
      </c>
      <c r="C25" s="171">
        <v>38</v>
      </c>
      <c r="D25" s="170">
        <v>363</v>
      </c>
      <c r="E25" s="171">
        <v>51767</v>
      </c>
      <c r="F25" s="170">
        <v>44193</v>
      </c>
    </row>
    <row r="26" spans="1:7" ht="15" customHeight="1">
      <c r="A26" s="461" t="s">
        <v>8</v>
      </c>
      <c r="B26" s="170">
        <v>141463</v>
      </c>
      <c r="C26" s="171">
        <v>77</v>
      </c>
      <c r="D26" s="170">
        <v>562</v>
      </c>
      <c r="E26" s="171">
        <v>59077</v>
      </c>
      <c r="F26" s="170">
        <v>86474</v>
      </c>
    </row>
    <row r="27" spans="1:7" ht="15" customHeight="1">
      <c r="A27" s="461" t="s">
        <v>7</v>
      </c>
      <c r="B27" s="170">
        <v>122528</v>
      </c>
      <c r="C27" s="171">
        <v>67</v>
      </c>
      <c r="D27" s="170">
        <v>447</v>
      </c>
      <c r="E27" s="171">
        <v>70860</v>
      </c>
      <c r="F27" s="170">
        <v>70682</v>
      </c>
    </row>
    <row r="28" spans="1:7" ht="15" customHeight="1">
      <c r="A28" s="461" t="s">
        <v>14</v>
      </c>
      <c r="B28" s="170">
        <v>411258</v>
      </c>
      <c r="C28" s="171">
        <v>202</v>
      </c>
      <c r="D28" s="170">
        <v>1411</v>
      </c>
      <c r="E28" s="171">
        <v>307235</v>
      </c>
      <c r="F28" s="170">
        <v>186444</v>
      </c>
    </row>
    <row r="29" spans="1:7" ht="15" customHeight="1">
      <c r="A29" s="461" t="s">
        <v>12</v>
      </c>
      <c r="B29" s="170">
        <v>190754</v>
      </c>
      <c r="C29" s="171">
        <v>89</v>
      </c>
      <c r="D29" s="170">
        <v>689</v>
      </c>
      <c r="E29" s="171">
        <v>83708</v>
      </c>
      <c r="F29" s="170">
        <v>97760</v>
      </c>
    </row>
    <row r="30" spans="1:7" ht="15" customHeight="1">
      <c r="A30" s="461" t="s">
        <v>9</v>
      </c>
      <c r="B30" s="170">
        <v>138114</v>
      </c>
      <c r="C30" s="171">
        <v>84</v>
      </c>
      <c r="D30" s="170">
        <v>516</v>
      </c>
      <c r="E30" s="171">
        <v>51158</v>
      </c>
      <c r="F30" s="170">
        <v>81440</v>
      </c>
    </row>
    <row r="31" spans="1:7" ht="15" customHeight="1">
      <c r="A31" s="461" t="s">
        <v>4</v>
      </c>
      <c r="B31" s="170">
        <v>110025</v>
      </c>
      <c r="C31" s="171">
        <v>58</v>
      </c>
      <c r="D31" s="170">
        <v>437</v>
      </c>
      <c r="E31" s="171">
        <v>41193</v>
      </c>
      <c r="F31" s="170">
        <v>87276</v>
      </c>
    </row>
    <row r="32" spans="1:7" ht="15" customHeight="1">
      <c r="A32" s="461" t="s">
        <v>2</v>
      </c>
      <c r="B32" s="170">
        <v>263064</v>
      </c>
      <c r="C32" s="171">
        <v>159</v>
      </c>
      <c r="D32" s="170">
        <v>1074</v>
      </c>
      <c r="E32" s="171">
        <v>88710</v>
      </c>
      <c r="F32" s="170">
        <v>227014</v>
      </c>
    </row>
    <row r="33" spans="1:6" ht="15" customHeight="1">
      <c r="A33" s="461" t="s">
        <v>6</v>
      </c>
      <c r="B33" s="170">
        <v>303990</v>
      </c>
      <c r="C33" s="171">
        <v>137</v>
      </c>
      <c r="D33" s="170">
        <v>1122</v>
      </c>
      <c r="E33" s="171">
        <v>192028</v>
      </c>
      <c r="F33" s="170">
        <v>130309</v>
      </c>
    </row>
    <row r="34" spans="1:6" ht="15" customHeight="1">
      <c r="A34" s="461" t="s">
        <v>10</v>
      </c>
      <c r="B34" s="170">
        <v>136247</v>
      </c>
      <c r="C34" s="171">
        <v>63</v>
      </c>
      <c r="D34" s="170">
        <v>455</v>
      </c>
      <c r="E34" s="171">
        <v>42295</v>
      </c>
      <c r="F34" s="170">
        <v>78421</v>
      </c>
    </row>
    <row r="35" spans="1:6" ht="15" customHeight="1" thickBot="1">
      <c r="A35" s="461" t="s">
        <v>13</v>
      </c>
      <c r="B35" s="170">
        <v>151527</v>
      </c>
      <c r="C35" s="171">
        <v>87</v>
      </c>
      <c r="D35" s="170">
        <v>499</v>
      </c>
      <c r="E35" s="171">
        <v>55954</v>
      </c>
      <c r="F35" s="170">
        <v>84589</v>
      </c>
    </row>
    <row r="36" spans="1:6" ht="15" customHeight="1" thickBot="1">
      <c r="A36" s="168" t="s">
        <v>89</v>
      </c>
      <c r="B36" s="174">
        <v>2649828</v>
      </c>
      <c r="C36" s="174">
        <v>1434</v>
      </c>
      <c r="D36" s="174">
        <v>10085</v>
      </c>
      <c r="E36" s="175">
        <v>1395557</v>
      </c>
      <c r="F36" s="174">
        <v>1674535</v>
      </c>
    </row>
    <row r="37" spans="1:6">
      <c r="A37" s="221" t="s">
        <v>178</v>
      </c>
    </row>
  </sheetData>
  <mergeCells count="2">
    <mergeCell ref="A1:F1"/>
    <mergeCell ref="A20:F20"/>
  </mergeCell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  <headerFooter>
    <oddHeader>&amp;R&amp;9Příloha č. 10b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1"/>
  <sheetViews>
    <sheetView view="pageBreakPreview" zoomScale="80" zoomScaleNormal="100" zoomScaleSheetLayoutView="80" workbookViewId="0">
      <selection sqref="A1:K1"/>
    </sheetView>
  </sheetViews>
  <sheetFormatPr defaultColWidth="9.140625" defaultRowHeight="15"/>
  <cols>
    <col min="1" max="1" width="20.7109375" style="2" customWidth="1"/>
    <col min="2" max="5" width="12.7109375" style="2" customWidth="1"/>
    <col min="6" max="6" width="12.28515625" style="2" customWidth="1"/>
    <col min="7" max="11" width="11.7109375" style="2" customWidth="1"/>
    <col min="12" max="12" width="9.140625" style="2"/>
    <col min="13" max="13" width="18.28515625" style="223" customWidth="1"/>
    <col min="14" max="14" width="9.140625" style="223"/>
    <col min="15" max="15" width="14.42578125" style="223" customWidth="1"/>
    <col min="16" max="16" width="13.140625" style="223" customWidth="1"/>
    <col min="17" max="17" width="12.140625" style="223" customWidth="1"/>
    <col min="18" max="18" width="14.140625" style="223" customWidth="1"/>
    <col min="19" max="19" width="11.42578125" style="223" customWidth="1"/>
    <col min="20" max="22" width="9.85546875" style="223" bestFit="1" customWidth="1"/>
    <col min="23" max="23" width="9.42578125" style="223" bestFit="1" customWidth="1"/>
    <col min="24" max="24" width="12.28515625" style="223" bestFit="1" customWidth="1"/>
    <col min="25" max="16384" width="9.140625" style="2"/>
  </cols>
  <sheetData>
    <row r="1" spans="1:11" ht="30" customHeight="1" thickBot="1">
      <c r="A1" s="617" t="s">
        <v>467</v>
      </c>
      <c r="B1" s="618"/>
      <c r="C1" s="618"/>
      <c r="D1" s="618"/>
      <c r="E1" s="618"/>
      <c r="F1" s="618"/>
      <c r="G1" s="618"/>
      <c r="H1" s="618"/>
      <c r="I1" s="618"/>
      <c r="J1" s="618"/>
      <c r="K1" s="619"/>
    </row>
    <row r="2" spans="1:11" ht="17.25" customHeight="1" thickBot="1">
      <c r="A2" s="821" t="s">
        <v>358</v>
      </c>
      <c r="B2" s="824" t="s">
        <v>84</v>
      </c>
      <c r="C2" s="825"/>
      <c r="D2" s="825"/>
      <c r="E2" s="825"/>
      <c r="F2" s="825"/>
      <c r="G2" s="825"/>
      <c r="H2" s="825"/>
      <c r="I2" s="825"/>
      <c r="J2" s="825"/>
      <c r="K2" s="826"/>
    </row>
    <row r="3" spans="1:11" ht="17.25" customHeight="1" thickBot="1">
      <c r="A3" s="822"/>
      <c r="B3" s="827" t="s">
        <v>102</v>
      </c>
      <c r="C3" s="828"/>
      <c r="D3" s="828"/>
      <c r="E3" s="828"/>
      <c r="F3" s="829"/>
      <c r="G3" s="827" t="s">
        <v>97</v>
      </c>
      <c r="H3" s="828"/>
      <c r="I3" s="828"/>
      <c r="J3" s="828"/>
      <c r="K3" s="829"/>
    </row>
    <row r="4" spans="1:11" ht="63.75" customHeight="1" thickBot="1">
      <c r="A4" s="823"/>
      <c r="B4" s="164" t="s">
        <v>180</v>
      </c>
      <c r="C4" s="165" t="s">
        <v>99</v>
      </c>
      <c r="D4" s="164" t="s">
        <v>181</v>
      </c>
      <c r="E4" s="165" t="s">
        <v>98</v>
      </c>
      <c r="F4" s="164" t="s">
        <v>182</v>
      </c>
      <c r="G4" s="165" t="s">
        <v>180</v>
      </c>
      <c r="H4" s="164" t="s">
        <v>99</v>
      </c>
      <c r="I4" s="164" t="s">
        <v>181</v>
      </c>
      <c r="J4" s="165" t="s">
        <v>98</v>
      </c>
      <c r="K4" s="164" t="s">
        <v>182</v>
      </c>
    </row>
    <row r="5" spans="1:11" ht="17.25" customHeight="1">
      <c r="A5" s="461" t="s">
        <v>88</v>
      </c>
      <c r="B5" s="166">
        <v>757</v>
      </c>
      <c r="C5" s="462">
        <v>36818.004999999997</v>
      </c>
      <c r="D5" s="462">
        <v>36764.641000000003</v>
      </c>
      <c r="E5" s="167">
        <v>250</v>
      </c>
      <c r="F5" s="462">
        <v>247.96</v>
      </c>
      <c r="G5" s="171">
        <v>87</v>
      </c>
      <c r="H5" s="172">
        <v>5760</v>
      </c>
      <c r="I5" s="171">
        <v>6835</v>
      </c>
      <c r="J5" s="172">
        <v>11</v>
      </c>
      <c r="K5" s="173">
        <v>4</v>
      </c>
    </row>
    <row r="6" spans="1:11" ht="17.25" customHeight="1">
      <c r="A6" s="461" t="s">
        <v>3</v>
      </c>
      <c r="B6" s="166">
        <v>433</v>
      </c>
      <c r="C6" s="166">
        <v>27968.156999999999</v>
      </c>
      <c r="D6" s="166">
        <v>27444.278999999999</v>
      </c>
      <c r="E6" s="167">
        <v>-430</v>
      </c>
      <c r="F6" s="166">
        <v>597.27700000000004</v>
      </c>
      <c r="G6" s="171">
        <v>48</v>
      </c>
      <c r="H6" s="170">
        <v>3799</v>
      </c>
      <c r="I6" s="171">
        <v>5075</v>
      </c>
      <c r="J6" s="170">
        <v>8</v>
      </c>
      <c r="K6" s="173">
        <v>7</v>
      </c>
    </row>
    <row r="7" spans="1:11" ht="17.25" customHeight="1">
      <c r="A7" s="461" t="s">
        <v>11</v>
      </c>
      <c r="B7" s="166">
        <v>764</v>
      </c>
      <c r="C7" s="166">
        <v>47868.472019999994</v>
      </c>
      <c r="D7" s="166">
        <v>45304.243000000002</v>
      </c>
      <c r="E7" s="167">
        <v>575</v>
      </c>
      <c r="F7" s="166">
        <v>640.10400000000004</v>
      </c>
      <c r="G7" s="171">
        <v>86</v>
      </c>
      <c r="H7" s="170">
        <v>6266</v>
      </c>
      <c r="I7" s="171">
        <v>8396</v>
      </c>
      <c r="J7" s="170">
        <v>24</v>
      </c>
      <c r="K7" s="173">
        <v>10</v>
      </c>
    </row>
    <row r="8" spans="1:11" ht="17.25" customHeight="1">
      <c r="A8" s="461" t="s">
        <v>5</v>
      </c>
      <c r="B8" s="166">
        <v>576</v>
      </c>
      <c r="C8" s="166">
        <v>18981.207999999999</v>
      </c>
      <c r="D8" s="166">
        <v>19402.169999999998</v>
      </c>
      <c r="E8" s="167">
        <v>200</v>
      </c>
      <c r="F8" s="166">
        <v>432.733</v>
      </c>
      <c r="G8" s="171">
        <v>65</v>
      </c>
      <c r="H8" s="170">
        <v>2914</v>
      </c>
      <c r="I8" s="171">
        <v>3532</v>
      </c>
      <c r="J8" s="170">
        <v>8</v>
      </c>
      <c r="K8" s="173">
        <v>10</v>
      </c>
    </row>
    <row r="9" spans="1:11" ht="17.25" customHeight="1">
      <c r="A9" s="461" t="s">
        <v>8</v>
      </c>
      <c r="B9" s="166">
        <v>325</v>
      </c>
      <c r="C9" s="166">
        <v>24373.187000000002</v>
      </c>
      <c r="D9" s="166">
        <v>23389.316999999999</v>
      </c>
      <c r="E9" s="167">
        <v>350</v>
      </c>
      <c r="F9" s="166">
        <v>111.913</v>
      </c>
      <c r="G9" s="171">
        <v>36</v>
      </c>
      <c r="H9" s="170">
        <v>3458</v>
      </c>
      <c r="I9" s="171">
        <v>4325</v>
      </c>
      <c r="J9" s="170">
        <v>15</v>
      </c>
      <c r="K9" s="173">
        <v>4</v>
      </c>
    </row>
    <row r="10" spans="1:11" ht="17.25" customHeight="1">
      <c r="A10" s="461" t="s">
        <v>7</v>
      </c>
      <c r="B10" s="166">
        <v>554</v>
      </c>
      <c r="C10" s="166">
        <v>22571.146000000001</v>
      </c>
      <c r="D10" s="166">
        <v>23702.324000000001</v>
      </c>
      <c r="E10" s="167">
        <v>250</v>
      </c>
      <c r="F10" s="166">
        <v>555.66999999999996</v>
      </c>
      <c r="G10" s="171">
        <v>61</v>
      </c>
      <c r="H10" s="170">
        <v>3307</v>
      </c>
      <c r="I10" s="171">
        <v>4309</v>
      </c>
      <c r="J10" s="170">
        <v>10</v>
      </c>
      <c r="K10" s="173">
        <v>7</v>
      </c>
    </row>
    <row r="11" spans="1:11" ht="17.25" customHeight="1">
      <c r="A11" s="461" t="s">
        <v>14</v>
      </c>
      <c r="B11" s="166">
        <v>2010</v>
      </c>
      <c r="C11" s="166">
        <v>82918.51969999999</v>
      </c>
      <c r="D11" s="166">
        <v>83300.962</v>
      </c>
      <c r="E11" s="167">
        <v>1675</v>
      </c>
      <c r="F11" s="166">
        <v>1750.009</v>
      </c>
      <c r="G11" s="171">
        <v>228</v>
      </c>
      <c r="H11" s="170">
        <v>11294</v>
      </c>
      <c r="I11" s="171">
        <v>15376</v>
      </c>
      <c r="J11" s="170">
        <v>67</v>
      </c>
      <c r="K11" s="173">
        <v>25</v>
      </c>
    </row>
    <row r="12" spans="1:11" ht="17.25" customHeight="1">
      <c r="A12" s="461" t="s">
        <v>12</v>
      </c>
      <c r="B12" s="166">
        <v>771</v>
      </c>
      <c r="C12" s="166">
        <v>32212.680079999998</v>
      </c>
      <c r="D12" s="166">
        <v>31678.838</v>
      </c>
      <c r="E12" s="167">
        <v>450</v>
      </c>
      <c r="F12" s="166">
        <v>106.33499999999999</v>
      </c>
      <c r="G12" s="171">
        <v>87</v>
      </c>
      <c r="H12" s="170">
        <v>4726</v>
      </c>
      <c r="I12" s="171">
        <v>5980</v>
      </c>
      <c r="J12" s="170">
        <v>18</v>
      </c>
      <c r="K12" s="173">
        <v>3</v>
      </c>
    </row>
    <row r="13" spans="1:11" ht="17.25" customHeight="1">
      <c r="A13" s="461" t="s">
        <v>9</v>
      </c>
      <c r="B13" s="166">
        <v>453</v>
      </c>
      <c r="C13" s="166">
        <v>24408.272000000001</v>
      </c>
      <c r="D13" s="166">
        <v>24448.835999999999</v>
      </c>
      <c r="E13" s="167">
        <v>450</v>
      </c>
      <c r="F13" s="166">
        <v>483.51100000000002</v>
      </c>
      <c r="G13" s="171">
        <v>52</v>
      </c>
      <c r="H13" s="170">
        <v>3365</v>
      </c>
      <c r="I13" s="171">
        <v>4498</v>
      </c>
      <c r="J13" s="170">
        <v>18</v>
      </c>
      <c r="K13" s="173">
        <v>6</v>
      </c>
    </row>
    <row r="14" spans="1:11" ht="17.25" customHeight="1">
      <c r="A14" s="461" t="s">
        <v>4</v>
      </c>
      <c r="B14" s="166">
        <v>655</v>
      </c>
      <c r="C14" s="166">
        <v>26603.968849999997</v>
      </c>
      <c r="D14" s="166">
        <v>27536.724679999999</v>
      </c>
      <c r="E14" s="167">
        <v>375</v>
      </c>
      <c r="F14" s="166">
        <v>320.61599999999999</v>
      </c>
      <c r="G14" s="171">
        <v>74</v>
      </c>
      <c r="H14" s="170">
        <v>4074</v>
      </c>
      <c r="I14" s="171">
        <v>5140</v>
      </c>
      <c r="J14" s="170">
        <v>15</v>
      </c>
      <c r="K14" s="173">
        <v>5</v>
      </c>
    </row>
    <row r="15" spans="1:11" ht="17.25" customHeight="1">
      <c r="A15" s="461" t="s">
        <v>2</v>
      </c>
      <c r="B15" s="166">
        <v>1167</v>
      </c>
      <c r="C15" s="166">
        <v>49673.165999999997</v>
      </c>
      <c r="D15" s="166">
        <v>49211.093000000001</v>
      </c>
      <c r="E15" s="167">
        <v>775</v>
      </c>
      <c r="F15" s="166">
        <v>343.68592000000007</v>
      </c>
      <c r="G15" s="171">
        <v>131</v>
      </c>
      <c r="H15" s="170">
        <v>7338</v>
      </c>
      <c r="I15" s="171">
        <v>9137</v>
      </c>
      <c r="J15" s="170">
        <v>32</v>
      </c>
      <c r="K15" s="173">
        <v>5</v>
      </c>
    </row>
    <row r="16" spans="1:11" ht="17.25" customHeight="1">
      <c r="A16" s="461" t="s">
        <v>6</v>
      </c>
      <c r="B16" s="166">
        <v>1014</v>
      </c>
      <c r="C16" s="166">
        <v>52876.629000000001</v>
      </c>
      <c r="D16" s="166">
        <v>53150.455040000001</v>
      </c>
      <c r="E16" s="167">
        <v>900</v>
      </c>
      <c r="F16" s="166">
        <v>572.26900000000001</v>
      </c>
      <c r="G16" s="171">
        <v>111</v>
      </c>
      <c r="H16" s="170">
        <v>7801</v>
      </c>
      <c r="I16" s="171">
        <v>10076</v>
      </c>
      <c r="J16" s="170">
        <v>37</v>
      </c>
      <c r="K16" s="173">
        <v>8</v>
      </c>
    </row>
    <row r="17" spans="1:24" ht="17.25" customHeight="1">
      <c r="A17" s="461" t="s">
        <v>10</v>
      </c>
      <c r="B17" s="166">
        <v>429</v>
      </c>
      <c r="C17" s="166">
        <v>17887.013999999999</v>
      </c>
      <c r="D17" s="166">
        <v>19198.982</v>
      </c>
      <c r="E17" s="167">
        <v>325</v>
      </c>
      <c r="F17" s="166">
        <v>400.54500000000002</v>
      </c>
      <c r="G17" s="171">
        <v>48</v>
      </c>
      <c r="H17" s="170">
        <v>2601</v>
      </c>
      <c r="I17" s="171">
        <v>3491</v>
      </c>
      <c r="J17" s="170">
        <v>14</v>
      </c>
      <c r="K17" s="173">
        <v>5</v>
      </c>
    </row>
    <row r="18" spans="1:24" ht="17.25" customHeight="1" thickBot="1">
      <c r="A18" s="461" t="s">
        <v>13</v>
      </c>
      <c r="B18" s="166">
        <v>372</v>
      </c>
      <c r="C18" s="166">
        <v>23337.023000000001</v>
      </c>
      <c r="D18" s="166">
        <v>23174.85</v>
      </c>
      <c r="E18" s="167">
        <v>325</v>
      </c>
      <c r="F18" s="166">
        <v>367.12900000000002</v>
      </c>
      <c r="G18" s="171">
        <v>43</v>
      </c>
      <c r="H18" s="170">
        <v>3238</v>
      </c>
      <c r="I18" s="171">
        <v>4288</v>
      </c>
      <c r="J18" s="170">
        <v>13</v>
      </c>
      <c r="K18" s="173">
        <v>7</v>
      </c>
    </row>
    <row r="19" spans="1:24" ht="17.25" customHeight="1" thickBot="1">
      <c r="A19" s="168" t="s">
        <v>89</v>
      </c>
      <c r="B19" s="169">
        <f t="shared" ref="B19:F19" si="0">SUM(B5:B18)</f>
        <v>10280</v>
      </c>
      <c r="C19" s="169">
        <f t="shared" si="0"/>
        <v>488497.44765000005</v>
      </c>
      <c r="D19" s="169">
        <f t="shared" si="0"/>
        <v>487707.71471999999</v>
      </c>
      <c r="E19" s="463">
        <f t="shared" si="0"/>
        <v>6470</v>
      </c>
      <c r="F19" s="169">
        <f t="shared" si="0"/>
        <v>6929.7569200000007</v>
      </c>
      <c r="G19" s="175">
        <v>1157</v>
      </c>
      <c r="H19" s="174">
        <v>69941</v>
      </c>
      <c r="I19" s="174">
        <v>90458</v>
      </c>
      <c r="J19" s="174">
        <v>290</v>
      </c>
      <c r="K19" s="174">
        <v>106</v>
      </c>
      <c r="X19" s="2"/>
    </row>
    <row r="20" spans="1:24">
      <c r="A20" s="221" t="s">
        <v>183</v>
      </c>
    </row>
    <row r="21" spans="1:24">
      <c r="A21" s="221"/>
      <c r="C21" s="49"/>
      <c r="D21" s="49"/>
      <c r="E21" s="49"/>
      <c r="F21" s="49"/>
    </row>
  </sheetData>
  <mergeCells count="5">
    <mergeCell ref="A1:K1"/>
    <mergeCell ref="A2:A4"/>
    <mergeCell ref="B2:K2"/>
    <mergeCell ref="B3:F3"/>
    <mergeCell ref="G3:K3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4" r:id="rId1"/>
  <headerFooter>
    <oddHeader>&amp;RPříloha č. 10c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1"/>
  <sheetViews>
    <sheetView view="pageBreakPreview" zoomScale="80" zoomScaleNormal="80" zoomScaleSheetLayoutView="80" workbookViewId="0">
      <selection sqref="A1:E1"/>
    </sheetView>
  </sheetViews>
  <sheetFormatPr defaultColWidth="9.140625" defaultRowHeight="15"/>
  <cols>
    <col min="1" max="1" width="22.42578125" style="2" customWidth="1"/>
    <col min="2" max="3" width="12.85546875" style="2" customWidth="1"/>
    <col min="4" max="5" width="13.140625" style="2" customWidth="1"/>
    <col min="6" max="7" width="9.140625" style="2"/>
    <col min="8" max="8" width="9.140625" style="2" customWidth="1"/>
    <col min="9" max="10" width="9.140625" style="2"/>
    <col min="11" max="11" width="10.42578125" style="2" bestFit="1" customWidth="1"/>
    <col min="12" max="16384" width="9.140625" style="2"/>
  </cols>
  <sheetData>
    <row r="1" spans="1:11" ht="54.75" customHeight="1" thickBot="1">
      <c r="A1" s="802" t="s">
        <v>468</v>
      </c>
      <c r="B1" s="830"/>
      <c r="C1" s="830"/>
      <c r="D1" s="830"/>
      <c r="E1" s="803"/>
    </row>
    <row r="2" spans="1:11" ht="20.25" customHeight="1" thickBot="1">
      <c r="A2" s="821" t="s">
        <v>358</v>
      </c>
      <c r="B2" s="831" t="s">
        <v>101</v>
      </c>
      <c r="C2" s="832"/>
      <c r="D2" s="832"/>
      <c r="E2" s="833"/>
    </row>
    <row r="3" spans="1:11" ht="20.25" customHeight="1" thickBot="1">
      <c r="A3" s="822"/>
      <c r="B3" s="834" t="s">
        <v>102</v>
      </c>
      <c r="C3" s="835"/>
      <c r="D3" s="834" t="s">
        <v>97</v>
      </c>
      <c r="E3" s="836"/>
    </row>
    <row r="4" spans="1:11" ht="48.75" customHeight="1" thickBot="1">
      <c r="A4" s="823"/>
      <c r="B4" s="164" t="s">
        <v>100</v>
      </c>
      <c r="C4" s="165" t="s">
        <v>184</v>
      </c>
      <c r="D4" s="164" t="s">
        <v>100</v>
      </c>
      <c r="E4" s="464" t="s">
        <v>184</v>
      </c>
    </row>
    <row r="5" spans="1:11" ht="18" customHeight="1">
      <c r="A5" s="461" t="s">
        <v>88</v>
      </c>
      <c r="B5" s="462">
        <v>51482</v>
      </c>
      <c r="C5" s="167">
        <v>30830.962</v>
      </c>
      <c r="D5" s="465">
        <v>129688</v>
      </c>
      <c r="E5" s="172">
        <v>293</v>
      </c>
      <c r="I5" s="222"/>
      <c r="J5" s="222"/>
      <c r="K5" s="222"/>
    </row>
    <row r="6" spans="1:11" ht="18" customHeight="1">
      <c r="A6" s="461" t="s">
        <v>3</v>
      </c>
      <c r="B6" s="166">
        <v>41149.701000000001</v>
      </c>
      <c r="C6" s="167">
        <v>21490.024000000001</v>
      </c>
      <c r="D6" s="465">
        <v>103389</v>
      </c>
      <c r="E6" s="170">
        <v>203</v>
      </c>
      <c r="I6" s="222"/>
      <c r="K6" s="222"/>
    </row>
    <row r="7" spans="1:11" ht="18" customHeight="1">
      <c r="A7" s="461" t="s">
        <v>11</v>
      </c>
      <c r="B7" s="166">
        <v>66512</v>
      </c>
      <c r="C7" s="167">
        <v>42217.148000000001</v>
      </c>
      <c r="D7" s="465">
        <v>167350</v>
      </c>
      <c r="E7" s="170">
        <v>386</v>
      </c>
      <c r="I7" s="222"/>
      <c r="K7" s="222"/>
    </row>
    <row r="8" spans="1:11" ht="18" customHeight="1">
      <c r="A8" s="461" t="s">
        <v>5</v>
      </c>
      <c r="B8" s="166">
        <v>12400.8</v>
      </c>
      <c r="C8" s="167">
        <v>10523.175999999999</v>
      </c>
      <c r="D8" s="465">
        <v>31274</v>
      </c>
      <c r="E8" s="170">
        <v>96</v>
      </c>
      <c r="I8" s="222"/>
      <c r="K8" s="222"/>
    </row>
    <row r="9" spans="1:11" ht="18" customHeight="1">
      <c r="A9" s="461" t="s">
        <v>8</v>
      </c>
      <c r="B9" s="166">
        <v>33684.440999999999</v>
      </c>
      <c r="C9" s="167">
        <v>21602.581999999999</v>
      </c>
      <c r="D9" s="465">
        <v>84578</v>
      </c>
      <c r="E9" s="170">
        <v>180</v>
      </c>
      <c r="I9" s="222"/>
      <c r="K9" s="222"/>
    </row>
    <row r="10" spans="1:11" ht="18" customHeight="1">
      <c r="A10" s="461" t="s">
        <v>7</v>
      </c>
      <c r="B10" s="166">
        <v>30644.400000000001</v>
      </c>
      <c r="C10" s="167">
        <v>17458.196</v>
      </c>
      <c r="D10" s="465">
        <v>76878</v>
      </c>
      <c r="E10" s="170">
        <v>153</v>
      </c>
      <c r="I10" s="222"/>
      <c r="K10" s="222"/>
    </row>
    <row r="11" spans="1:11" ht="18" customHeight="1">
      <c r="A11" s="461" t="s">
        <v>14</v>
      </c>
      <c r="B11" s="166">
        <v>57269</v>
      </c>
      <c r="C11" s="167">
        <v>58978.385999999999</v>
      </c>
      <c r="D11" s="465">
        <v>143987</v>
      </c>
      <c r="E11" s="170">
        <v>533</v>
      </c>
      <c r="I11" s="222"/>
      <c r="K11" s="222"/>
    </row>
    <row r="12" spans="1:11" ht="18" customHeight="1">
      <c r="A12" s="461" t="s">
        <v>12</v>
      </c>
      <c r="B12" s="166">
        <v>33691.9</v>
      </c>
      <c r="C12" s="167">
        <v>20799.813999999998</v>
      </c>
      <c r="D12" s="465">
        <v>84611</v>
      </c>
      <c r="E12" s="170">
        <v>206</v>
      </c>
      <c r="I12" s="222"/>
      <c r="K12" s="222"/>
    </row>
    <row r="13" spans="1:11" ht="18" customHeight="1">
      <c r="A13" s="461" t="s">
        <v>9</v>
      </c>
      <c r="B13" s="166">
        <v>29336</v>
      </c>
      <c r="C13" s="167">
        <v>19396.166000000001</v>
      </c>
      <c r="D13" s="465">
        <v>73732</v>
      </c>
      <c r="E13" s="170">
        <v>158</v>
      </c>
      <c r="I13" s="222"/>
      <c r="K13" s="222"/>
    </row>
    <row r="14" spans="1:11" ht="18" customHeight="1">
      <c r="A14" s="461" t="s">
        <v>4</v>
      </c>
      <c r="B14" s="166">
        <v>35118.800000000003</v>
      </c>
      <c r="C14" s="167">
        <v>21515.576000000001</v>
      </c>
      <c r="D14" s="465">
        <v>88270</v>
      </c>
      <c r="E14" s="170">
        <v>212</v>
      </c>
      <c r="I14" s="222"/>
      <c r="K14" s="222"/>
    </row>
    <row r="15" spans="1:11" ht="18" customHeight="1">
      <c r="A15" s="461" t="s">
        <v>2</v>
      </c>
      <c r="B15" s="166">
        <v>60696.1</v>
      </c>
      <c r="C15" s="167">
        <v>37110.845999999998</v>
      </c>
      <c r="D15" s="465">
        <v>152619</v>
      </c>
      <c r="E15" s="170">
        <v>331</v>
      </c>
      <c r="I15" s="222"/>
      <c r="K15" s="222"/>
    </row>
    <row r="16" spans="1:11" ht="18" customHeight="1">
      <c r="A16" s="461" t="s">
        <v>6</v>
      </c>
      <c r="B16" s="166">
        <v>44048.7</v>
      </c>
      <c r="C16" s="167">
        <v>32742.864000000001</v>
      </c>
      <c r="D16" s="465">
        <v>110775</v>
      </c>
      <c r="E16" s="170">
        <v>265</v>
      </c>
      <c r="I16" s="222"/>
      <c r="K16" s="222"/>
    </row>
    <row r="17" spans="1:11" ht="18" customHeight="1">
      <c r="A17" s="461" t="s">
        <v>10</v>
      </c>
      <c r="B17" s="166">
        <v>33506.353000000003</v>
      </c>
      <c r="C17" s="167">
        <v>17756.248</v>
      </c>
      <c r="D17" s="465">
        <v>84123</v>
      </c>
      <c r="E17" s="170">
        <v>153</v>
      </c>
      <c r="I17" s="222"/>
      <c r="K17" s="222"/>
    </row>
    <row r="18" spans="1:11" ht="18" customHeight="1" thickBot="1">
      <c r="A18" s="461" t="s">
        <v>13</v>
      </c>
      <c r="B18" s="166">
        <v>38160.199999999997</v>
      </c>
      <c r="C18" s="167">
        <v>25680.995999999999</v>
      </c>
      <c r="D18" s="465">
        <v>95804</v>
      </c>
      <c r="E18" s="170">
        <v>217</v>
      </c>
      <c r="I18" s="222"/>
      <c r="K18" s="222"/>
    </row>
    <row r="19" spans="1:11" ht="18" customHeight="1" thickBot="1">
      <c r="A19" s="168" t="s">
        <v>89</v>
      </c>
      <c r="B19" s="169">
        <f>SUM(B5:B18)</f>
        <v>567700.3949999999</v>
      </c>
      <c r="C19" s="466">
        <f>SUM(C5:C18)</f>
        <v>378102.98400000005</v>
      </c>
      <c r="D19" s="467">
        <v>1427078</v>
      </c>
      <c r="E19" s="174">
        <v>3386</v>
      </c>
      <c r="I19" s="222"/>
      <c r="K19" s="222"/>
    </row>
    <row r="20" spans="1:11">
      <c r="A20" s="221" t="s">
        <v>183</v>
      </c>
    </row>
    <row r="21" spans="1:11">
      <c r="C21" s="222"/>
    </row>
  </sheetData>
  <mergeCells count="5">
    <mergeCell ref="A1:E1"/>
    <mergeCell ref="A2:A4"/>
    <mergeCell ref="B2:E2"/>
    <mergeCell ref="B3:C3"/>
    <mergeCell ref="D3:E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4" r:id="rId1"/>
  <headerFooter>
    <oddHeader>&amp;RPříloha č. 10d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5"/>
  <sheetViews>
    <sheetView view="pageBreakPreview" zoomScale="80" zoomScaleNormal="90" zoomScaleSheetLayoutView="80" workbookViewId="0">
      <selection sqref="A1:I1"/>
    </sheetView>
  </sheetViews>
  <sheetFormatPr defaultRowHeight="15"/>
  <cols>
    <col min="1" max="1" width="22.85546875" customWidth="1"/>
    <col min="2" max="4" width="17.7109375" customWidth="1"/>
    <col min="5" max="6" width="14.7109375" customWidth="1"/>
    <col min="7" max="7" width="15.7109375" customWidth="1"/>
    <col min="8" max="9" width="12.7109375" customWidth="1"/>
    <col min="12" max="12" width="10.42578125" bestFit="1" customWidth="1"/>
  </cols>
  <sheetData>
    <row r="1" spans="1:14" ht="30" customHeight="1" thickBot="1">
      <c r="A1" s="617" t="s">
        <v>469</v>
      </c>
      <c r="B1" s="618"/>
      <c r="C1" s="618"/>
      <c r="D1" s="618"/>
      <c r="E1" s="618"/>
      <c r="F1" s="618"/>
      <c r="G1" s="618"/>
      <c r="H1" s="618"/>
      <c r="I1" s="619"/>
    </row>
    <row r="2" spans="1:14" s="213" customFormat="1" ht="19.7" customHeight="1" thickBot="1">
      <c r="A2" s="821" t="s">
        <v>358</v>
      </c>
      <c r="B2" s="831" t="s">
        <v>50</v>
      </c>
      <c r="C2" s="832"/>
      <c r="D2" s="832"/>
      <c r="E2" s="832"/>
      <c r="F2" s="832"/>
      <c r="G2" s="832"/>
      <c r="H2" s="832"/>
      <c r="I2" s="833"/>
    </row>
    <row r="3" spans="1:14" s="213" customFormat="1" ht="19.7" customHeight="1" thickBot="1">
      <c r="A3" s="822"/>
      <c r="B3" s="837" t="s">
        <v>102</v>
      </c>
      <c r="C3" s="838"/>
      <c r="D3" s="838"/>
      <c r="E3" s="838"/>
      <c r="F3" s="838"/>
      <c r="G3" s="837" t="s">
        <v>97</v>
      </c>
      <c r="H3" s="838"/>
      <c r="I3" s="839"/>
    </row>
    <row r="4" spans="1:14" ht="76.5" customHeight="1" thickBot="1">
      <c r="A4" s="823"/>
      <c r="B4" s="468" t="s">
        <v>96</v>
      </c>
      <c r="C4" s="469" t="s">
        <v>360</v>
      </c>
      <c r="D4" s="470" t="s">
        <v>361</v>
      </c>
      <c r="E4" s="471" t="s">
        <v>95</v>
      </c>
      <c r="F4" s="164" t="s">
        <v>94</v>
      </c>
      <c r="G4" s="468" t="s">
        <v>96</v>
      </c>
      <c r="H4" s="164" t="s">
        <v>95</v>
      </c>
      <c r="I4" s="472" t="s">
        <v>94</v>
      </c>
    </row>
    <row r="5" spans="1:14" ht="20.25" customHeight="1">
      <c r="A5" s="473" t="s">
        <v>88</v>
      </c>
      <c r="B5" s="167">
        <v>3013.915</v>
      </c>
      <c r="C5" s="474">
        <v>818.43647999999996</v>
      </c>
      <c r="D5" s="475">
        <f>+B5+C5</f>
        <v>3832.3514799999998</v>
      </c>
      <c r="E5" s="476">
        <v>106848.40700000001</v>
      </c>
      <c r="F5" s="166">
        <v>202659.13</v>
      </c>
      <c r="G5" s="171">
        <v>1562</v>
      </c>
      <c r="H5" s="170">
        <v>22847</v>
      </c>
      <c r="I5" s="173">
        <v>56905</v>
      </c>
      <c r="L5" s="49"/>
      <c r="N5" s="224"/>
    </row>
    <row r="6" spans="1:14" ht="20.25" customHeight="1">
      <c r="A6" s="473" t="s">
        <v>3</v>
      </c>
      <c r="B6" s="167">
        <v>3270.4009999999998</v>
      </c>
      <c r="C6" s="474">
        <v>402.54300000000001</v>
      </c>
      <c r="D6" s="475">
        <f t="shared" ref="D6:D18" si="0">+B6+C6</f>
        <v>3672.944</v>
      </c>
      <c r="E6" s="477">
        <v>71122.274300000005</v>
      </c>
      <c r="F6" s="166">
        <v>167821.46599999999</v>
      </c>
      <c r="G6" s="171">
        <v>1489</v>
      </c>
      <c r="H6" s="170">
        <v>19196</v>
      </c>
      <c r="I6" s="173">
        <v>44601</v>
      </c>
      <c r="L6" s="49"/>
      <c r="N6" s="224"/>
    </row>
    <row r="7" spans="1:14" ht="20.25" customHeight="1">
      <c r="A7" s="473" t="s">
        <v>11</v>
      </c>
      <c r="B7" s="167">
        <v>5590.1229999999996</v>
      </c>
      <c r="C7" s="474">
        <v>1814.278</v>
      </c>
      <c r="D7" s="475">
        <f t="shared" si="0"/>
        <v>7404.4009999999998</v>
      </c>
      <c r="E7" s="477">
        <v>124458.414</v>
      </c>
      <c r="F7" s="166">
        <v>339714.71804000001</v>
      </c>
      <c r="G7" s="171">
        <v>3181</v>
      </c>
      <c r="H7" s="170">
        <v>35010</v>
      </c>
      <c r="I7" s="173">
        <v>81660</v>
      </c>
      <c r="L7" s="49"/>
      <c r="N7" s="224"/>
    </row>
    <row r="8" spans="1:14" ht="20.25" customHeight="1">
      <c r="A8" s="473" t="s">
        <v>5</v>
      </c>
      <c r="B8" s="167">
        <v>1441.694</v>
      </c>
      <c r="C8" s="474">
        <v>210.05199999999999</v>
      </c>
      <c r="D8" s="475">
        <f t="shared" si="0"/>
        <v>1651.7459999999999</v>
      </c>
      <c r="E8" s="477">
        <v>64058.283000000003</v>
      </c>
      <c r="F8" s="166">
        <v>167992.04225</v>
      </c>
      <c r="G8" s="171">
        <v>691</v>
      </c>
      <c r="H8" s="170">
        <v>18038</v>
      </c>
      <c r="I8" s="173">
        <v>41822</v>
      </c>
      <c r="L8" s="49"/>
      <c r="N8" s="224"/>
    </row>
    <row r="9" spans="1:14" ht="20.25" customHeight="1">
      <c r="A9" s="473" t="s">
        <v>8</v>
      </c>
      <c r="B9" s="167">
        <v>3021.2060000000001</v>
      </c>
      <c r="C9" s="474">
        <v>354.46199999999999</v>
      </c>
      <c r="D9" s="475">
        <f t="shared" si="0"/>
        <v>3375.6680000000001</v>
      </c>
      <c r="E9" s="477">
        <v>59026.040999999997</v>
      </c>
      <c r="F9" s="166">
        <v>169153.878</v>
      </c>
      <c r="G9" s="171">
        <v>1290</v>
      </c>
      <c r="H9" s="170">
        <v>16658</v>
      </c>
      <c r="I9" s="173">
        <v>42881</v>
      </c>
      <c r="L9" s="49"/>
      <c r="N9" s="224"/>
    </row>
    <row r="10" spans="1:14" ht="20.25" customHeight="1">
      <c r="A10" s="473" t="s">
        <v>7</v>
      </c>
      <c r="B10" s="167">
        <v>1833.9090000000001</v>
      </c>
      <c r="C10" s="474">
        <v>509.74599999999998</v>
      </c>
      <c r="D10" s="475">
        <f t="shared" si="0"/>
        <v>2343.6550000000002</v>
      </c>
      <c r="E10" s="477">
        <v>69948.854999999996</v>
      </c>
      <c r="F10" s="166">
        <v>174244.299</v>
      </c>
      <c r="G10" s="171">
        <v>1044</v>
      </c>
      <c r="H10" s="170">
        <v>18196</v>
      </c>
      <c r="I10" s="173">
        <v>45034</v>
      </c>
      <c r="L10" s="49"/>
      <c r="N10" s="224"/>
    </row>
    <row r="11" spans="1:14" ht="20.25" customHeight="1">
      <c r="A11" s="473" t="s">
        <v>14</v>
      </c>
      <c r="B11" s="167">
        <v>8106.3459999999995</v>
      </c>
      <c r="C11" s="474">
        <v>2520.2750000000001</v>
      </c>
      <c r="D11" s="475">
        <f t="shared" si="0"/>
        <v>10626.620999999999</v>
      </c>
      <c r="E11" s="477">
        <v>399183.45600000001</v>
      </c>
      <c r="F11" s="166">
        <v>784252.74386000005</v>
      </c>
      <c r="G11" s="171">
        <v>5183</v>
      </c>
      <c r="H11" s="170">
        <v>114350</v>
      </c>
      <c r="I11" s="173">
        <v>194632</v>
      </c>
      <c r="L11" s="49"/>
      <c r="N11" s="224"/>
    </row>
    <row r="12" spans="1:14" ht="20.25" customHeight="1">
      <c r="A12" s="473" t="s">
        <v>12</v>
      </c>
      <c r="B12" s="167">
        <v>12118.311</v>
      </c>
      <c r="C12" s="474">
        <v>1021.96</v>
      </c>
      <c r="D12" s="475">
        <f t="shared" si="0"/>
        <v>13140.271000000001</v>
      </c>
      <c r="E12" s="477">
        <v>139938.592</v>
      </c>
      <c r="F12" s="166">
        <v>312471.32853</v>
      </c>
      <c r="G12" s="171">
        <v>6603</v>
      </c>
      <c r="H12" s="170">
        <v>36347</v>
      </c>
      <c r="I12" s="173">
        <v>78343</v>
      </c>
      <c r="L12" s="49"/>
      <c r="N12" s="224"/>
    </row>
    <row r="13" spans="1:14" ht="20.25" customHeight="1">
      <c r="A13" s="473" t="s">
        <v>9</v>
      </c>
      <c r="B13" s="167">
        <v>1536.8065899999999</v>
      </c>
      <c r="C13" s="474">
        <v>775.59915999999998</v>
      </c>
      <c r="D13" s="475">
        <f t="shared" si="0"/>
        <v>2312.4057499999999</v>
      </c>
      <c r="E13" s="477">
        <v>33563.296520000004</v>
      </c>
      <c r="F13" s="166">
        <v>131971.90362999999</v>
      </c>
      <c r="G13" s="171">
        <v>1086</v>
      </c>
      <c r="H13" s="170">
        <v>10555</v>
      </c>
      <c r="I13" s="173">
        <v>33426</v>
      </c>
      <c r="L13" s="49"/>
      <c r="N13" s="224"/>
    </row>
    <row r="14" spans="1:14" ht="20.25" customHeight="1">
      <c r="A14" s="473" t="s">
        <v>4</v>
      </c>
      <c r="B14" s="167">
        <v>1930.7260000000001</v>
      </c>
      <c r="C14" s="474">
        <v>238.59200000000001</v>
      </c>
      <c r="D14" s="475">
        <f t="shared" si="0"/>
        <v>2169.3180000000002</v>
      </c>
      <c r="E14" s="477">
        <v>56718.222000000002</v>
      </c>
      <c r="F14" s="166">
        <v>130006.09480000001</v>
      </c>
      <c r="G14" s="171">
        <v>819</v>
      </c>
      <c r="H14" s="170">
        <v>13727</v>
      </c>
      <c r="I14" s="173">
        <v>36148</v>
      </c>
      <c r="L14" s="49"/>
      <c r="N14" s="224"/>
    </row>
    <row r="15" spans="1:14" ht="20.25" customHeight="1">
      <c r="A15" s="473" t="s">
        <v>2</v>
      </c>
      <c r="B15" s="167">
        <v>2602.7820000000002</v>
      </c>
      <c r="C15" s="474">
        <v>953.32399999999996</v>
      </c>
      <c r="D15" s="475">
        <f t="shared" si="0"/>
        <v>3556.1060000000002</v>
      </c>
      <c r="E15" s="477">
        <v>146345.28400000001</v>
      </c>
      <c r="F15" s="166">
        <v>304093.30985999998</v>
      </c>
      <c r="G15" s="171">
        <v>1759</v>
      </c>
      <c r="H15" s="170">
        <v>32026</v>
      </c>
      <c r="I15" s="173">
        <v>78252</v>
      </c>
      <c r="L15" s="49"/>
      <c r="N15" s="224"/>
    </row>
    <row r="16" spans="1:14" ht="20.25" customHeight="1">
      <c r="A16" s="473" t="s">
        <v>6</v>
      </c>
      <c r="B16" s="167">
        <v>5204.6549999999997</v>
      </c>
      <c r="C16" s="474">
        <v>1040.336</v>
      </c>
      <c r="D16" s="475">
        <f t="shared" si="0"/>
        <v>6244.991</v>
      </c>
      <c r="E16" s="477">
        <v>233866.78810999999</v>
      </c>
      <c r="F16" s="166">
        <v>684697.46418000001</v>
      </c>
      <c r="G16" s="171">
        <v>3030</v>
      </c>
      <c r="H16" s="170">
        <v>72710</v>
      </c>
      <c r="I16" s="173">
        <v>162448</v>
      </c>
      <c r="L16" s="49"/>
      <c r="N16" s="224"/>
    </row>
    <row r="17" spans="1:14" ht="20.25" customHeight="1">
      <c r="A17" s="473" t="s">
        <v>10</v>
      </c>
      <c r="B17" s="167">
        <v>956.78099999999995</v>
      </c>
      <c r="C17" s="474">
        <v>161.54599999999999</v>
      </c>
      <c r="D17" s="475">
        <f t="shared" si="0"/>
        <v>1118.327</v>
      </c>
      <c r="E17" s="477">
        <v>35447.438999999998</v>
      </c>
      <c r="F17" s="166">
        <v>97117.145000000004</v>
      </c>
      <c r="G17" s="171">
        <v>490</v>
      </c>
      <c r="H17" s="170">
        <v>10175</v>
      </c>
      <c r="I17" s="173">
        <v>26009</v>
      </c>
      <c r="L17" s="49"/>
      <c r="N17" s="224"/>
    </row>
    <row r="18" spans="1:14" ht="20.25" customHeight="1" thickBot="1">
      <c r="A18" s="473" t="s">
        <v>13</v>
      </c>
      <c r="B18" s="167">
        <v>3519.0419999999999</v>
      </c>
      <c r="C18" s="474">
        <v>670.02099999999996</v>
      </c>
      <c r="D18" s="475">
        <f t="shared" si="0"/>
        <v>4189.0630000000001</v>
      </c>
      <c r="E18" s="477">
        <v>55235.447</v>
      </c>
      <c r="F18" s="166">
        <v>135641.24444000001</v>
      </c>
      <c r="G18" s="171">
        <v>1922</v>
      </c>
      <c r="H18" s="478">
        <v>17373</v>
      </c>
      <c r="I18" s="173">
        <v>41243</v>
      </c>
      <c r="L18" s="49"/>
      <c r="N18" s="224"/>
    </row>
    <row r="19" spans="1:14" ht="20.25" customHeight="1" thickBot="1">
      <c r="A19" s="479" t="s">
        <v>89</v>
      </c>
      <c r="B19" s="466">
        <f t="shared" ref="B19:F19" si="1">SUM(B5:B18)</f>
        <v>54146.697590000003</v>
      </c>
      <c r="C19" s="480">
        <f>SUM(C5:C18)</f>
        <v>11491.170640000002</v>
      </c>
      <c r="D19" s="481">
        <f>SUM(D5:D18)</f>
        <v>65637.868229999993</v>
      </c>
      <c r="E19" s="482">
        <f t="shared" si="1"/>
        <v>1595760.79893</v>
      </c>
      <c r="F19" s="169">
        <f t="shared" si="1"/>
        <v>3801836.7675900003</v>
      </c>
      <c r="G19" s="175">
        <v>30149</v>
      </c>
      <c r="H19" s="174">
        <v>437208</v>
      </c>
      <c r="I19" s="176">
        <v>963404</v>
      </c>
    </row>
    <row r="20" spans="1:14">
      <c r="A20" s="221" t="s">
        <v>183</v>
      </c>
      <c r="B20" s="49"/>
      <c r="C20" s="49"/>
      <c r="D20" s="49"/>
    </row>
    <row r="21" spans="1:14">
      <c r="B21" s="49"/>
      <c r="C21" s="49"/>
      <c r="D21" s="49"/>
    </row>
    <row r="22" spans="1:14">
      <c r="B22" s="49"/>
      <c r="C22" s="49"/>
      <c r="D22" s="49"/>
    </row>
    <row r="23" spans="1:14">
      <c r="B23" s="49"/>
      <c r="C23" s="49"/>
      <c r="D23" s="49"/>
    </row>
    <row r="24" spans="1:14">
      <c r="B24" s="49"/>
      <c r="C24" s="49"/>
      <c r="D24" s="49"/>
    </row>
    <row r="25" spans="1:14">
      <c r="B25" s="49"/>
      <c r="C25" s="49"/>
      <c r="D25" s="49"/>
    </row>
    <row r="26" spans="1:14">
      <c r="B26" s="49"/>
      <c r="C26" s="49"/>
      <c r="D26" s="49"/>
    </row>
    <row r="27" spans="1:14">
      <c r="B27" s="49"/>
      <c r="C27" s="49"/>
      <c r="D27" s="49"/>
    </row>
    <row r="28" spans="1:14">
      <c r="B28" s="49"/>
      <c r="C28" s="49"/>
      <c r="D28" s="49"/>
    </row>
    <row r="29" spans="1:14">
      <c r="B29" s="49"/>
      <c r="C29" s="49"/>
      <c r="D29" s="49"/>
    </row>
    <row r="30" spans="1:14">
      <c r="B30" s="49"/>
      <c r="C30" s="49"/>
      <c r="D30" s="49"/>
    </row>
    <row r="31" spans="1:14">
      <c r="B31" s="49"/>
      <c r="C31" s="49"/>
      <c r="D31" s="49"/>
    </row>
    <row r="32" spans="1:14">
      <c r="B32" s="49"/>
      <c r="C32" s="49"/>
      <c r="D32" s="49"/>
    </row>
    <row r="33" spans="2:4">
      <c r="B33" s="49"/>
      <c r="C33" s="49"/>
      <c r="D33" s="49"/>
    </row>
    <row r="34" spans="2:4">
      <c r="B34" s="49"/>
      <c r="C34" s="49"/>
      <c r="D34" s="49"/>
    </row>
    <row r="35" spans="2:4">
      <c r="B35" s="49"/>
      <c r="C35" s="49"/>
      <c r="D35" s="49"/>
    </row>
  </sheetData>
  <mergeCells count="5">
    <mergeCell ref="A1:I1"/>
    <mergeCell ref="A2:A4"/>
    <mergeCell ref="B2:I2"/>
    <mergeCell ref="B3:F3"/>
    <mergeCell ref="G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fitToHeight="0" orientation="landscape" horizontalDpi="4294967295" verticalDpi="300" r:id="rId1"/>
  <headerFooter>
    <oddHeader>&amp;RPříloha č. 10e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0"/>
  <sheetViews>
    <sheetView view="pageBreakPreview" zoomScale="90" zoomScaleNormal="80" zoomScaleSheetLayoutView="90" workbookViewId="0">
      <selection sqref="A1:C1"/>
    </sheetView>
  </sheetViews>
  <sheetFormatPr defaultRowHeight="15"/>
  <cols>
    <col min="1" max="1" width="22.5703125" customWidth="1"/>
    <col min="2" max="2" width="13.140625" customWidth="1"/>
    <col min="3" max="3" width="17.140625" customWidth="1"/>
  </cols>
  <sheetData>
    <row r="1" spans="1:3" ht="49.5" customHeight="1" thickBot="1">
      <c r="A1" s="802" t="s">
        <v>414</v>
      </c>
      <c r="B1" s="830"/>
      <c r="C1" s="803"/>
    </row>
    <row r="2" spans="1:3">
      <c r="A2" s="628" t="s">
        <v>415</v>
      </c>
      <c r="B2" s="653" t="s">
        <v>97</v>
      </c>
      <c r="C2" s="620" t="s">
        <v>416</v>
      </c>
    </row>
    <row r="3" spans="1:3">
      <c r="A3" s="629"/>
      <c r="B3" s="645"/>
      <c r="C3" s="841"/>
    </row>
    <row r="4" spans="1:3" ht="15.75" thickBot="1">
      <c r="A4" s="840"/>
      <c r="B4" s="647"/>
      <c r="C4" s="842"/>
    </row>
    <row r="5" spans="1:3" ht="20.100000000000001" customHeight="1">
      <c r="A5" s="483" t="s">
        <v>417</v>
      </c>
      <c r="B5" s="484">
        <v>85</v>
      </c>
      <c r="C5" s="485">
        <v>62772000</v>
      </c>
    </row>
    <row r="6" spans="1:3" ht="20.100000000000001" customHeight="1">
      <c r="A6" s="483" t="s">
        <v>418</v>
      </c>
      <c r="B6" s="484">
        <v>54</v>
      </c>
      <c r="C6" s="485">
        <v>44356000</v>
      </c>
    </row>
    <row r="7" spans="1:3" ht="20.100000000000001" customHeight="1">
      <c r="A7" s="483" t="s">
        <v>419</v>
      </c>
      <c r="B7" s="484">
        <v>50</v>
      </c>
      <c r="C7" s="485">
        <v>26100000</v>
      </c>
    </row>
    <row r="8" spans="1:3" ht="20.100000000000001" customHeight="1">
      <c r="A8" s="483" t="s">
        <v>420</v>
      </c>
      <c r="B8" s="484">
        <v>43</v>
      </c>
      <c r="C8" s="485">
        <v>20728000</v>
      </c>
    </row>
    <row r="9" spans="1:3" ht="20.100000000000001" customHeight="1">
      <c r="A9" s="483" t="s">
        <v>421</v>
      </c>
      <c r="B9" s="484">
        <v>38</v>
      </c>
      <c r="C9" s="485">
        <v>17636000</v>
      </c>
    </row>
    <row r="10" spans="1:3" ht="20.100000000000001" customHeight="1">
      <c r="A10" s="483" t="s">
        <v>422</v>
      </c>
      <c r="B10" s="484">
        <v>23</v>
      </c>
      <c r="C10" s="485">
        <v>21324000</v>
      </c>
    </row>
    <row r="11" spans="1:3" ht="20.100000000000001" customHeight="1">
      <c r="A11" s="483" t="s">
        <v>423</v>
      </c>
      <c r="B11" s="484">
        <v>40</v>
      </c>
      <c r="C11" s="485">
        <v>21324000</v>
      </c>
    </row>
    <row r="12" spans="1:3" ht="20.100000000000001" customHeight="1">
      <c r="A12" s="483" t="s">
        <v>424</v>
      </c>
      <c r="B12" s="484">
        <v>43</v>
      </c>
      <c r="C12" s="485">
        <v>20296000</v>
      </c>
    </row>
    <row r="13" spans="1:3" ht="20.100000000000001" customHeight="1">
      <c r="A13" s="483" t="s">
        <v>425</v>
      </c>
      <c r="B13" s="484">
        <v>80</v>
      </c>
      <c r="C13" s="485">
        <v>70532000</v>
      </c>
    </row>
    <row r="14" spans="1:3" ht="20.100000000000001" customHeight="1">
      <c r="A14" s="483" t="s">
        <v>426</v>
      </c>
      <c r="B14" s="484">
        <v>58</v>
      </c>
      <c r="C14" s="485">
        <v>24412000</v>
      </c>
    </row>
    <row r="15" spans="1:3" ht="20.100000000000001" customHeight="1">
      <c r="A15" s="483" t="s">
        <v>427</v>
      </c>
      <c r="B15" s="484">
        <v>28</v>
      </c>
      <c r="C15" s="485">
        <v>22392000</v>
      </c>
    </row>
    <row r="16" spans="1:3" ht="20.100000000000001" customHeight="1">
      <c r="A16" s="483" t="s">
        <v>428</v>
      </c>
      <c r="B16" s="484">
        <v>88</v>
      </c>
      <c r="C16" s="485">
        <v>51788000</v>
      </c>
    </row>
    <row r="17" spans="1:3" ht="20.100000000000001" customHeight="1">
      <c r="A17" s="483" t="s">
        <v>429</v>
      </c>
      <c r="B17" s="484">
        <v>57</v>
      </c>
      <c r="C17" s="485">
        <v>41476000</v>
      </c>
    </row>
    <row r="18" spans="1:3" ht="20.100000000000001" customHeight="1" thickBot="1">
      <c r="A18" s="483" t="s">
        <v>430</v>
      </c>
      <c r="B18" s="484">
        <v>55</v>
      </c>
      <c r="C18" s="485">
        <v>23748000</v>
      </c>
    </row>
    <row r="19" spans="1:3" ht="20.100000000000001" customHeight="1" thickBot="1">
      <c r="A19" s="486" t="s">
        <v>89</v>
      </c>
      <c r="B19" s="487">
        <f>SUM(B5:B18)</f>
        <v>742</v>
      </c>
      <c r="C19" s="488">
        <f>SUM(C5:C18)</f>
        <v>468884000</v>
      </c>
    </row>
    <row r="20" spans="1:3">
      <c r="A20" s="243" t="s">
        <v>431</v>
      </c>
    </row>
  </sheetData>
  <mergeCells count="4">
    <mergeCell ref="A1:C1"/>
    <mergeCell ref="A2:A4"/>
    <mergeCell ref="B2:B4"/>
    <mergeCell ref="C2:C4"/>
  </mergeCells>
  <pageMargins left="0.7" right="0.7" top="0.78740157499999996" bottom="0.78740157499999996" header="0.3" footer="0.3"/>
  <pageSetup paperSize="9" orientation="portrait" horizontalDpi="4294967295" r:id="rId1"/>
  <headerFooter>
    <oddHeader>&amp;RPříloha č. 11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53"/>
  <sheetViews>
    <sheetView view="pageBreakPreview" zoomScale="20" zoomScaleNormal="30" zoomScaleSheetLayoutView="20" zoomScalePageLayoutView="40" workbookViewId="0">
      <selection sqref="A1:T1"/>
    </sheetView>
  </sheetViews>
  <sheetFormatPr defaultRowHeight="15"/>
  <cols>
    <col min="1" max="1" width="28.7109375" customWidth="1"/>
    <col min="2" max="12" width="34.7109375" customWidth="1"/>
    <col min="13" max="16" width="34.7109375" style="2" customWidth="1"/>
    <col min="17" max="20" width="34.7109375" customWidth="1"/>
    <col min="259" max="259" width="23" customWidth="1"/>
    <col min="260" max="260" width="17" customWidth="1"/>
    <col min="261" max="270" width="14.5703125" customWidth="1"/>
    <col min="271" max="271" width="15.7109375" customWidth="1"/>
    <col min="272" max="272" width="14.5703125" customWidth="1"/>
    <col min="274" max="274" width="15.7109375" bestFit="1" customWidth="1"/>
    <col min="515" max="515" width="23" customWidth="1"/>
    <col min="516" max="516" width="17" customWidth="1"/>
    <col min="517" max="526" width="14.5703125" customWidth="1"/>
    <col min="527" max="527" width="15.7109375" customWidth="1"/>
    <col min="528" max="528" width="14.5703125" customWidth="1"/>
    <col min="530" max="530" width="15.7109375" bestFit="1" customWidth="1"/>
    <col min="771" max="771" width="23" customWidth="1"/>
    <col min="772" max="772" width="17" customWidth="1"/>
    <col min="773" max="782" width="14.5703125" customWidth="1"/>
    <col min="783" max="783" width="15.7109375" customWidth="1"/>
    <col min="784" max="784" width="14.5703125" customWidth="1"/>
    <col min="786" max="786" width="15.7109375" bestFit="1" customWidth="1"/>
    <col min="1027" max="1027" width="23" customWidth="1"/>
    <col min="1028" max="1028" width="17" customWidth="1"/>
    <col min="1029" max="1038" width="14.5703125" customWidth="1"/>
    <col min="1039" max="1039" width="15.7109375" customWidth="1"/>
    <col min="1040" max="1040" width="14.5703125" customWidth="1"/>
    <col min="1042" max="1042" width="15.7109375" bestFit="1" customWidth="1"/>
    <col min="1283" max="1283" width="23" customWidth="1"/>
    <col min="1284" max="1284" width="17" customWidth="1"/>
    <col min="1285" max="1294" width="14.5703125" customWidth="1"/>
    <col min="1295" max="1295" width="15.7109375" customWidth="1"/>
    <col min="1296" max="1296" width="14.5703125" customWidth="1"/>
    <col min="1298" max="1298" width="15.7109375" bestFit="1" customWidth="1"/>
    <col min="1539" max="1539" width="23" customWidth="1"/>
    <col min="1540" max="1540" width="17" customWidth="1"/>
    <col min="1541" max="1550" width="14.5703125" customWidth="1"/>
    <col min="1551" max="1551" width="15.7109375" customWidth="1"/>
    <col min="1552" max="1552" width="14.5703125" customWidth="1"/>
    <col min="1554" max="1554" width="15.7109375" bestFit="1" customWidth="1"/>
    <col min="1795" max="1795" width="23" customWidth="1"/>
    <col min="1796" max="1796" width="17" customWidth="1"/>
    <col min="1797" max="1806" width="14.5703125" customWidth="1"/>
    <col min="1807" max="1807" width="15.7109375" customWidth="1"/>
    <col min="1808" max="1808" width="14.5703125" customWidth="1"/>
    <col min="1810" max="1810" width="15.7109375" bestFit="1" customWidth="1"/>
    <col min="2051" max="2051" width="23" customWidth="1"/>
    <col min="2052" max="2052" width="17" customWidth="1"/>
    <col min="2053" max="2062" width="14.5703125" customWidth="1"/>
    <col min="2063" max="2063" width="15.7109375" customWidth="1"/>
    <col min="2064" max="2064" width="14.5703125" customWidth="1"/>
    <col min="2066" max="2066" width="15.7109375" bestFit="1" customWidth="1"/>
    <col min="2307" max="2307" width="23" customWidth="1"/>
    <col min="2308" max="2308" width="17" customWidth="1"/>
    <col min="2309" max="2318" width="14.5703125" customWidth="1"/>
    <col min="2319" max="2319" width="15.7109375" customWidth="1"/>
    <col min="2320" max="2320" width="14.5703125" customWidth="1"/>
    <col min="2322" max="2322" width="15.7109375" bestFit="1" customWidth="1"/>
    <col min="2563" max="2563" width="23" customWidth="1"/>
    <col min="2564" max="2564" width="17" customWidth="1"/>
    <col min="2565" max="2574" width="14.5703125" customWidth="1"/>
    <col min="2575" max="2575" width="15.7109375" customWidth="1"/>
    <col min="2576" max="2576" width="14.5703125" customWidth="1"/>
    <col min="2578" max="2578" width="15.7109375" bestFit="1" customWidth="1"/>
    <col min="2819" max="2819" width="23" customWidth="1"/>
    <col min="2820" max="2820" width="17" customWidth="1"/>
    <col min="2821" max="2830" width="14.5703125" customWidth="1"/>
    <col min="2831" max="2831" width="15.7109375" customWidth="1"/>
    <col min="2832" max="2832" width="14.5703125" customWidth="1"/>
    <col min="2834" max="2834" width="15.7109375" bestFit="1" customWidth="1"/>
    <col min="3075" max="3075" width="23" customWidth="1"/>
    <col min="3076" max="3076" width="17" customWidth="1"/>
    <col min="3077" max="3086" width="14.5703125" customWidth="1"/>
    <col min="3087" max="3087" width="15.7109375" customWidth="1"/>
    <col min="3088" max="3088" width="14.5703125" customWidth="1"/>
    <col min="3090" max="3090" width="15.7109375" bestFit="1" customWidth="1"/>
    <col min="3331" max="3331" width="23" customWidth="1"/>
    <col min="3332" max="3332" width="17" customWidth="1"/>
    <col min="3333" max="3342" width="14.5703125" customWidth="1"/>
    <col min="3343" max="3343" width="15.7109375" customWidth="1"/>
    <col min="3344" max="3344" width="14.5703125" customWidth="1"/>
    <col min="3346" max="3346" width="15.7109375" bestFit="1" customWidth="1"/>
    <col min="3587" max="3587" width="23" customWidth="1"/>
    <col min="3588" max="3588" width="17" customWidth="1"/>
    <col min="3589" max="3598" width="14.5703125" customWidth="1"/>
    <col min="3599" max="3599" width="15.7109375" customWidth="1"/>
    <col min="3600" max="3600" width="14.5703125" customWidth="1"/>
    <col min="3602" max="3602" width="15.7109375" bestFit="1" customWidth="1"/>
    <col min="3843" max="3843" width="23" customWidth="1"/>
    <col min="3844" max="3844" width="17" customWidth="1"/>
    <col min="3845" max="3854" width="14.5703125" customWidth="1"/>
    <col min="3855" max="3855" width="15.7109375" customWidth="1"/>
    <col min="3856" max="3856" width="14.5703125" customWidth="1"/>
    <col min="3858" max="3858" width="15.7109375" bestFit="1" customWidth="1"/>
    <col min="4099" max="4099" width="23" customWidth="1"/>
    <col min="4100" max="4100" width="17" customWidth="1"/>
    <col min="4101" max="4110" width="14.5703125" customWidth="1"/>
    <col min="4111" max="4111" width="15.7109375" customWidth="1"/>
    <col min="4112" max="4112" width="14.5703125" customWidth="1"/>
    <col min="4114" max="4114" width="15.7109375" bestFit="1" customWidth="1"/>
    <col min="4355" max="4355" width="23" customWidth="1"/>
    <col min="4356" max="4356" width="17" customWidth="1"/>
    <col min="4357" max="4366" width="14.5703125" customWidth="1"/>
    <col min="4367" max="4367" width="15.7109375" customWidth="1"/>
    <col min="4368" max="4368" width="14.5703125" customWidth="1"/>
    <col min="4370" max="4370" width="15.7109375" bestFit="1" customWidth="1"/>
    <col min="4611" max="4611" width="23" customWidth="1"/>
    <col min="4612" max="4612" width="17" customWidth="1"/>
    <col min="4613" max="4622" width="14.5703125" customWidth="1"/>
    <col min="4623" max="4623" width="15.7109375" customWidth="1"/>
    <col min="4624" max="4624" width="14.5703125" customWidth="1"/>
    <col min="4626" max="4626" width="15.7109375" bestFit="1" customWidth="1"/>
    <col min="4867" max="4867" width="23" customWidth="1"/>
    <col min="4868" max="4868" width="17" customWidth="1"/>
    <col min="4869" max="4878" width="14.5703125" customWidth="1"/>
    <col min="4879" max="4879" width="15.7109375" customWidth="1"/>
    <col min="4880" max="4880" width="14.5703125" customWidth="1"/>
    <col min="4882" max="4882" width="15.7109375" bestFit="1" customWidth="1"/>
    <col min="5123" max="5123" width="23" customWidth="1"/>
    <col min="5124" max="5124" width="17" customWidth="1"/>
    <col min="5125" max="5134" width="14.5703125" customWidth="1"/>
    <col min="5135" max="5135" width="15.7109375" customWidth="1"/>
    <col min="5136" max="5136" width="14.5703125" customWidth="1"/>
    <col min="5138" max="5138" width="15.7109375" bestFit="1" customWidth="1"/>
    <col min="5379" max="5379" width="23" customWidth="1"/>
    <col min="5380" max="5380" width="17" customWidth="1"/>
    <col min="5381" max="5390" width="14.5703125" customWidth="1"/>
    <col min="5391" max="5391" width="15.7109375" customWidth="1"/>
    <col min="5392" max="5392" width="14.5703125" customWidth="1"/>
    <col min="5394" max="5394" width="15.7109375" bestFit="1" customWidth="1"/>
    <col min="5635" max="5635" width="23" customWidth="1"/>
    <col min="5636" max="5636" width="17" customWidth="1"/>
    <col min="5637" max="5646" width="14.5703125" customWidth="1"/>
    <col min="5647" max="5647" width="15.7109375" customWidth="1"/>
    <col min="5648" max="5648" width="14.5703125" customWidth="1"/>
    <col min="5650" max="5650" width="15.7109375" bestFit="1" customWidth="1"/>
    <col min="5891" max="5891" width="23" customWidth="1"/>
    <col min="5892" max="5892" width="17" customWidth="1"/>
    <col min="5893" max="5902" width="14.5703125" customWidth="1"/>
    <col min="5903" max="5903" width="15.7109375" customWidth="1"/>
    <col min="5904" max="5904" width="14.5703125" customWidth="1"/>
    <col min="5906" max="5906" width="15.7109375" bestFit="1" customWidth="1"/>
    <col min="6147" max="6147" width="23" customWidth="1"/>
    <col min="6148" max="6148" width="17" customWidth="1"/>
    <col min="6149" max="6158" width="14.5703125" customWidth="1"/>
    <col min="6159" max="6159" width="15.7109375" customWidth="1"/>
    <col min="6160" max="6160" width="14.5703125" customWidth="1"/>
    <col min="6162" max="6162" width="15.7109375" bestFit="1" customWidth="1"/>
    <col min="6403" max="6403" width="23" customWidth="1"/>
    <col min="6404" max="6404" width="17" customWidth="1"/>
    <col min="6405" max="6414" width="14.5703125" customWidth="1"/>
    <col min="6415" max="6415" width="15.7109375" customWidth="1"/>
    <col min="6416" max="6416" width="14.5703125" customWidth="1"/>
    <col min="6418" max="6418" width="15.7109375" bestFit="1" customWidth="1"/>
    <col min="6659" max="6659" width="23" customWidth="1"/>
    <col min="6660" max="6660" width="17" customWidth="1"/>
    <col min="6661" max="6670" width="14.5703125" customWidth="1"/>
    <col min="6671" max="6671" width="15.7109375" customWidth="1"/>
    <col min="6672" max="6672" width="14.5703125" customWidth="1"/>
    <col min="6674" max="6674" width="15.7109375" bestFit="1" customWidth="1"/>
    <col min="6915" max="6915" width="23" customWidth="1"/>
    <col min="6916" max="6916" width="17" customWidth="1"/>
    <col min="6917" max="6926" width="14.5703125" customWidth="1"/>
    <col min="6927" max="6927" width="15.7109375" customWidth="1"/>
    <col min="6928" max="6928" width="14.5703125" customWidth="1"/>
    <col min="6930" max="6930" width="15.7109375" bestFit="1" customWidth="1"/>
    <col min="7171" max="7171" width="23" customWidth="1"/>
    <col min="7172" max="7172" width="17" customWidth="1"/>
    <col min="7173" max="7182" width="14.5703125" customWidth="1"/>
    <col min="7183" max="7183" width="15.7109375" customWidth="1"/>
    <col min="7184" max="7184" width="14.5703125" customWidth="1"/>
    <col min="7186" max="7186" width="15.7109375" bestFit="1" customWidth="1"/>
    <col min="7427" max="7427" width="23" customWidth="1"/>
    <col min="7428" max="7428" width="17" customWidth="1"/>
    <col min="7429" max="7438" width="14.5703125" customWidth="1"/>
    <col min="7439" max="7439" width="15.7109375" customWidth="1"/>
    <col min="7440" max="7440" width="14.5703125" customWidth="1"/>
    <col min="7442" max="7442" width="15.7109375" bestFit="1" customWidth="1"/>
    <col min="7683" max="7683" width="23" customWidth="1"/>
    <col min="7684" max="7684" width="17" customWidth="1"/>
    <col min="7685" max="7694" width="14.5703125" customWidth="1"/>
    <col min="7695" max="7695" width="15.7109375" customWidth="1"/>
    <col min="7696" max="7696" width="14.5703125" customWidth="1"/>
    <col min="7698" max="7698" width="15.7109375" bestFit="1" customWidth="1"/>
    <col min="7939" max="7939" width="23" customWidth="1"/>
    <col min="7940" max="7940" width="17" customWidth="1"/>
    <col min="7941" max="7950" width="14.5703125" customWidth="1"/>
    <col min="7951" max="7951" width="15.7109375" customWidth="1"/>
    <col min="7952" max="7952" width="14.5703125" customWidth="1"/>
    <col min="7954" max="7954" width="15.7109375" bestFit="1" customWidth="1"/>
    <col min="8195" max="8195" width="23" customWidth="1"/>
    <col min="8196" max="8196" width="17" customWidth="1"/>
    <col min="8197" max="8206" width="14.5703125" customWidth="1"/>
    <col min="8207" max="8207" width="15.7109375" customWidth="1"/>
    <col min="8208" max="8208" width="14.5703125" customWidth="1"/>
    <col min="8210" max="8210" width="15.7109375" bestFit="1" customWidth="1"/>
    <col min="8451" max="8451" width="23" customWidth="1"/>
    <col min="8452" max="8452" width="17" customWidth="1"/>
    <col min="8453" max="8462" width="14.5703125" customWidth="1"/>
    <col min="8463" max="8463" width="15.7109375" customWidth="1"/>
    <col min="8464" max="8464" width="14.5703125" customWidth="1"/>
    <col min="8466" max="8466" width="15.7109375" bestFit="1" customWidth="1"/>
    <col min="8707" max="8707" width="23" customWidth="1"/>
    <col min="8708" max="8708" width="17" customWidth="1"/>
    <col min="8709" max="8718" width="14.5703125" customWidth="1"/>
    <col min="8719" max="8719" width="15.7109375" customWidth="1"/>
    <col min="8720" max="8720" width="14.5703125" customWidth="1"/>
    <col min="8722" max="8722" width="15.7109375" bestFit="1" customWidth="1"/>
    <col min="8963" max="8963" width="23" customWidth="1"/>
    <col min="8964" max="8964" width="17" customWidth="1"/>
    <col min="8965" max="8974" width="14.5703125" customWidth="1"/>
    <col min="8975" max="8975" width="15.7109375" customWidth="1"/>
    <col min="8976" max="8976" width="14.5703125" customWidth="1"/>
    <col min="8978" max="8978" width="15.7109375" bestFit="1" customWidth="1"/>
    <col min="9219" max="9219" width="23" customWidth="1"/>
    <col min="9220" max="9220" width="17" customWidth="1"/>
    <col min="9221" max="9230" width="14.5703125" customWidth="1"/>
    <col min="9231" max="9231" width="15.7109375" customWidth="1"/>
    <col min="9232" max="9232" width="14.5703125" customWidth="1"/>
    <col min="9234" max="9234" width="15.7109375" bestFit="1" customWidth="1"/>
    <col min="9475" max="9475" width="23" customWidth="1"/>
    <col min="9476" max="9476" width="17" customWidth="1"/>
    <col min="9477" max="9486" width="14.5703125" customWidth="1"/>
    <col min="9487" max="9487" width="15.7109375" customWidth="1"/>
    <col min="9488" max="9488" width="14.5703125" customWidth="1"/>
    <col min="9490" max="9490" width="15.7109375" bestFit="1" customWidth="1"/>
    <col min="9731" max="9731" width="23" customWidth="1"/>
    <col min="9732" max="9732" width="17" customWidth="1"/>
    <col min="9733" max="9742" width="14.5703125" customWidth="1"/>
    <col min="9743" max="9743" width="15.7109375" customWidth="1"/>
    <col min="9744" max="9744" width="14.5703125" customWidth="1"/>
    <col min="9746" max="9746" width="15.7109375" bestFit="1" customWidth="1"/>
    <col min="9987" max="9987" width="23" customWidth="1"/>
    <col min="9988" max="9988" width="17" customWidth="1"/>
    <col min="9989" max="9998" width="14.5703125" customWidth="1"/>
    <col min="9999" max="9999" width="15.7109375" customWidth="1"/>
    <col min="10000" max="10000" width="14.5703125" customWidth="1"/>
    <col min="10002" max="10002" width="15.7109375" bestFit="1" customWidth="1"/>
    <col min="10243" max="10243" width="23" customWidth="1"/>
    <col min="10244" max="10244" width="17" customWidth="1"/>
    <col min="10245" max="10254" width="14.5703125" customWidth="1"/>
    <col min="10255" max="10255" width="15.7109375" customWidth="1"/>
    <col min="10256" max="10256" width="14.5703125" customWidth="1"/>
    <col min="10258" max="10258" width="15.7109375" bestFit="1" customWidth="1"/>
    <col min="10499" max="10499" width="23" customWidth="1"/>
    <col min="10500" max="10500" width="17" customWidth="1"/>
    <col min="10501" max="10510" width="14.5703125" customWidth="1"/>
    <col min="10511" max="10511" width="15.7109375" customWidth="1"/>
    <col min="10512" max="10512" width="14.5703125" customWidth="1"/>
    <col min="10514" max="10514" width="15.7109375" bestFit="1" customWidth="1"/>
    <col min="10755" max="10755" width="23" customWidth="1"/>
    <col min="10756" max="10756" width="17" customWidth="1"/>
    <col min="10757" max="10766" width="14.5703125" customWidth="1"/>
    <col min="10767" max="10767" width="15.7109375" customWidth="1"/>
    <col min="10768" max="10768" width="14.5703125" customWidth="1"/>
    <col min="10770" max="10770" width="15.7109375" bestFit="1" customWidth="1"/>
    <col min="11011" max="11011" width="23" customWidth="1"/>
    <col min="11012" max="11012" width="17" customWidth="1"/>
    <col min="11013" max="11022" width="14.5703125" customWidth="1"/>
    <col min="11023" max="11023" width="15.7109375" customWidth="1"/>
    <col min="11024" max="11024" width="14.5703125" customWidth="1"/>
    <col min="11026" max="11026" width="15.7109375" bestFit="1" customWidth="1"/>
    <col min="11267" max="11267" width="23" customWidth="1"/>
    <col min="11268" max="11268" width="17" customWidth="1"/>
    <col min="11269" max="11278" width="14.5703125" customWidth="1"/>
    <col min="11279" max="11279" width="15.7109375" customWidth="1"/>
    <col min="11280" max="11280" width="14.5703125" customWidth="1"/>
    <col min="11282" max="11282" width="15.7109375" bestFit="1" customWidth="1"/>
    <col min="11523" max="11523" width="23" customWidth="1"/>
    <col min="11524" max="11524" width="17" customWidth="1"/>
    <col min="11525" max="11534" width="14.5703125" customWidth="1"/>
    <col min="11535" max="11535" width="15.7109375" customWidth="1"/>
    <col min="11536" max="11536" width="14.5703125" customWidth="1"/>
    <col min="11538" max="11538" width="15.7109375" bestFit="1" customWidth="1"/>
    <col min="11779" max="11779" width="23" customWidth="1"/>
    <col min="11780" max="11780" width="17" customWidth="1"/>
    <col min="11781" max="11790" width="14.5703125" customWidth="1"/>
    <col min="11791" max="11791" width="15.7109375" customWidth="1"/>
    <col min="11792" max="11792" width="14.5703125" customWidth="1"/>
    <col min="11794" max="11794" width="15.7109375" bestFit="1" customWidth="1"/>
    <col min="12035" max="12035" width="23" customWidth="1"/>
    <col min="12036" max="12036" width="17" customWidth="1"/>
    <col min="12037" max="12046" width="14.5703125" customWidth="1"/>
    <col min="12047" max="12047" width="15.7109375" customWidth="1"/>
    <col min="12048" max="12048" width="14.5703125" customWidth="1"/>
    <col min="12050" max="12050" width="15.7109375" bestFit="1" customWidth="1"/>
    <col min="12291" max="12291" width="23" customWidth="1"/>
    <col min="12292" max="12292" width="17" customWidth="1"/>
    <col min="12293" max="12302" width="14.5703125" customWidth="1"/>
    <col min="12303" max="12303" width="15.7109375" customWidth="1"/>
    <col min="12304" max="12304" width="14.5703125" customWidth="1"/>
    <col min="12306" max="12306" width="15.7109375" bestFit="1" customWidth="1"/>
    <col min="12547" max="12547" width="23" customWidth="1"/>
    <col min="12548" max="12548" width="17" customWidth="1"/>
    <col min="12549" max="12558" width="14.5703125" customWidth="1"/>
    <col min="12559" max="12559" width="15.7109375" customWidth="1"/>
    <col min="12560" max="12560" width="14.5703125" customWidth="1"/>
    <col min="12562" max="12562" width="15.7109375" bestFit="1" customWidth="1"/>
    <col min="12803" max="12803" width="23" customWidth="1"/>
    <col min="12804" max="12804" width="17" customWidth="1"/>
    <col min="12805" max="12814" width="14.5703125" customWidth="1"/>
    <col min="12815" max="12815" width="15.7109375" customWidth="1"/>
    <col min="12816" max="12816" width="14.5703125" customWidth="1"/>
    <col min="12818" max="12818" width="15.7109375" bestFit="1" customWidth="1"/>
    <col min="13059" max="13059" width="23" customWidth="1"/>
    <col min="13060" max="13060" width="17" customWidth="1"/>
    <col min="13061" max="13070" width="14.5703125" customWidth="1"/>
    <col min="13071" max="13071" width="15.7109375" customWidth="1"/>
    <col min="13072" max="13072" width="14.5703125" customWidth="1"/>
    <col min="13074" max="13074" width="15.7109375" bestFit="1" customWidth="1"/>
    <col min="13315" max="13315" width="23" customWidth="1"/>
    <col min="13316" max="13316" width="17" customWidth="1"/>
    <col min="13317" max="13326" width="14.5703125" customWidth="1"/>
    <col min="13327" max="13327" width="15.7109375" customWidth="1"/>
    <col min="13328" max="13328" width="14.5703125" customWidth="1"/>
    <col min="13330" max="13330" width="15.7109375" bestFit="1" customWidth="1"/>
    <col min="13571" max="13571" width="23" customWidth="1"/>
    <col min="13572" max="13572" width="17" customWidth="1"/>
    <col min="13573" max="13582" width="14.5703125" customWidth="1"/>
    <col min="13583" max="13583" width="15.7109375" customWidth="1"/>
    <col min="13584" max="13584" width="14.5703125" customWidth="1"/>
    <col min="13586" max="13586" width="15.7109375" bestFit="1" customWidth="1"/>
    <col min="13827" max="13827" width="23" customWidth="1"/>
    <col min="13828" max="13828" width="17" customWidth="1"/>
    <col min="13829" max="13838" width="14.5703125" customWidth="1"/>
    <col min="13839" max="13839" width="15.7109375" customWidth="1"/>
    <col min="13840" max="13840" width="14.5703125" customWidth="1"/>
    <col min="13842" max="13842" width="15.7109375" bestFit="1" customWidth="1"/>
    <col min="14083" max="14083" width="23" customWidth="1"/>
    <col min="14084" max="14084" width="17" customWidth="1"/>
    <col min="14085" max="14094" width="14.5703125" customWidth="1"/>
    <col min="14095" max="14095" width="15.7109375" customWidth="1"/>
    <col min="14096" max="14096" width="14.5703125" customWidth="1"/>
    <col min="14098" max="14098" width="15.7109375" bestFit="1" customWidth="1"/>
    <col min="14339" max="14339" width="23" customWidth="1"/>
    <col min="14340" max="14340" width="17" customWidth="1"/>
    <col min="14341" max="14350" width="14.5703125" customWidth="1"/>
    <col min="14351" max="14351" width="15.7109375" customWidth="1"/>
    <col min="14352" max="14352" width="14.5703125" customWidth="1"/>
    <col min="14354" max="14354" width="15.7109375" bestFit="1" customWidth="1"/>
    <col min="14595" max="14595" width="23" customWidth="1"/>
    <col min="14596" max="14596" width="17" customWidth="1"/>
    <col min="14597" max="14606" width="14.5703125" customWidth="1"/>
    <col min="14607" max="14607" width="15.7109375" customWidth="1"/>
    <col min="14608" max="14608" width="14.5703125" customWidth="1"/>
    <col min="14610" max="14610" width="15.7109375" bestFit="1" customWidth="1"/>
    <col min="14851" max="14851" width="23" customWidth="1"/>
    <col min="14852" max="14852" width="17" customWidth="1"/>
    <col min="14853" max="14862" width="14.5703125" customWidth="1"/>
    <col min="14863" max="14863" width="15.7109375" customWidth="1"/>
    <col min="14864" max="14864" width="14.5703125" customWidth="1"/>
    <col min="14866" max="14866" width="15.7109375" bestFit="1" customWidth="1"/>
    <col min="15107" max="15107" width="23" customWidth="1"/>
    <col min="15108" max="15108" width="17" customWidth="1"/>
    <col min="15109" max="15118" width="14.5703125" customWidth="1"/>
    <col min="15119" max="15119" width="15.7109375" customWidth="1"/>
    <col min="15120" max="15120" width="14.5703125" customWidth="1"/>
    <col min="15122" max="15122" width="15.7109375" bestFit="1" customWidth="1"/>
    <col min="15363" max="15363" width="23" customWidth="1"/>
    <col min="15364" max="15364" width="17" customWidth="1"/>
    <col min="15365" max="15374" width="14.5703125" customWidth="1"/>
    <col min="15375" max="15375" width="15.7109375" customWidth="1"/>
    <col min="15376" max="15376" width="14.5703125" customWidth="1"/>
    <col min="15378" max="15378" width="15.7109375" bestFit="1" customWidth="1"/>
    <col min="15619" max="15619" width="23" customWidth="1"/>
    <col min="15620" max="15620" width="17" customWidth="1"/>
    <col min="15621" max="15630" width="14.5703125" customWidth="1"/>
    <col min="15631" max="15631" width="15.7109375" customWidth="1"/>
    <col min="15632" max="15632" width="14.5703125" customWidth="1"/>
    <col min="15634" max="15634" width="15.7109375" bestFit="1" customWidth="1"/>
    <col min="15875" max="15875" width="23" customWidth="1"/>
    <col min="15876" max="15876" width="17" customWidth="1"/>
    <col min="15877" max="15886" width="14.5703125" customWidth="1"/>
    <col min="15887" max="15887" width="15.7109375" customWidth="1"/>
    <col min="15888" max="15888" width="14.5703125" customWidth="1"/>
    <col min="15890" max="15890" width="15.7109375" bestFit="1" customWidth="1"/>
    <col min="16131" max="16131" width="23" customWidth="1"/>
    <col min="16132" max="16132" width="17" customWidth="1"/>
    <col min="16133" max="16142" width="14.5703125" customWidth="1"/>
    <col min="16143" max="16143" width="15.7109375" customWidth="1"/>
    <col min="16144" max="16144" width="14.5703125" customWidth="1"/>
    <col min="16146" max="16146" width="15.7109375" bestFit="1" customWidth="1"/>
  </cols>
  <sheetData>
    <row r="1" spans="1:20" s="213" customFormat="1" ht="138" customHeight="1" thickBot="1">
      <c r="A1" s="616" t="s">
        <v>369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</row>
    <row r="2" spans="1:20" s="213" customFormat="1" ht="50.25" customHeight="1" thickBot="1">
      <c r="A2" s="302" t="s">
        <v>473</v>
      </c>
      <c r="B2" s="303" t="s">
        <v>370</v>
      </c>
      <c r="C2" s="304" t="s">
        <v>371</v>
      </c>
      <c r="D2" s="305" t="s">
        <v>372</v>
      </c>
      <c r="E2" s="304" t="s">
        <v>373</v>
      </c>
      <c r="F2" s="305" t="s">
        <v>374</v>
      </c>
      <c r="G2" s="304" t="s">
        <v>375</v>
      </c>
      <c r="H2" s="306" t="s">
        <v>376</v>
      </c>
      <c r="I2" s="305" t="s">
        <v>377</v>
      </c>
      <c r="J2" s="305" t="s">
        <v>378</v>
      </c>
      <c r="K2" s="305" t="s">
        <v>379</v>
      </c>
      <c r="L2" s="305" t="s">
        <v>380</v>
      </c>
      <c r="M2" s="305" t="s">
        <v>381</v>
      </c>
      <c r="N2" s="305" t="s">
        <v>382</v>
      </c>
      <c r="O2" s="305" t="s">
        <v>383</v>
      </c>
      <c r="P2" s="305" t="s">
        <v>384</v>
      </c>
      <c r="Q2" s="305" t="s">
        <v>385</v>
      </c>
      <c r="R2" s="307" t="s">
        <v>386</v>
      </c>
      <c r="S2" s="307" t="s">
        <v>387</v>
      </c>
      <c r="T2" s="305" t="s">
        <v>387</v>
      </c>
    </row>
    <row r="3" spans="1:20" ht="15.75" thickBot="1">
      <c r="A3" s="233"/>
      <c r="B3" s="234"/>
      <c r="C3" s="235"/>
      <c r="D3" s="236"/>
      <c r="E3" s="237"/>
      <c r="F3" s="236"/>
      <c r="G3" s="237"/>
      <c r="H3" s="236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</row>
    <row r="4" spans="1:20" s="297" customFormat="1" ht="56.25">
      <c r="A4" s="310" t="s">
        <v>26</v>
      </c>
      <c r="B4" s="311">
        <v>8136</v>
      </c>
      <c r="C4" s="312">
        <v>8136</v>
      </c>
      <c r="D4" s="313">
        <v>7136</v>
      </c>
      <c r="E4" s="313">
        <v>6951</v>
      </c>
      <c r="F4" s="313">
        <v>6237</v>
      </c>
      <c r="G4" s="313">
        <v>8190</v>
      </c>
      <c r="H4" s="314">
        <v>8329</v>
      </c>
      <c r="I4" s="313">
        <v>8382</v>
      </c>
      <c r="J4" s="313">
        <v>8472</v>
      </c>
      <c r="K4" s="313">
        <v>8532</v>
      </c>
      <c r="L4" s="313">
        <v>8676</v>
      </c>
      <c r="M4" s="313">
        <v>8692</v>
      </c>
      <c r="N4" s="313">
        <v>9011</v>
      </c>
      <c r="O4" s="313">
        <v>9020</v>
      </c>
      <c r="P4" s="313">
        <v>9407</v>
      </c>
      <c r="Q4" s="313">
        <v>10007</v>
      </c>
      <c r="R4" s="313">
        <v>9937</v>
      </c>
      <c r="S4" s="313">
        <v>9927</v>
      </c>
      <c r="T4" s="313">
        <v>10277</v>
      </c>
    </row>
    <row r="5" spans="1:20" s="297" customFormat="1" ht="29.25" thickBot="1">
      <c r="A5" s="308" t="s">
        <v>388</v>
      </c>
      <c r="B5" s="315"/>
      <c r="C5" s="316"/>
      <c r="D5" s="317"/>
      <c r="E5" s="317"/>
      <c r="F5" s="317"/>
      <c r="G5" s="317"/>
      <c r="H5" s="318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97" customFormat="1" ht="33" customHeight="1" thickBot="1">
      <c r="A6" s="309" t="s">
        <v>389</v>
      </c>
      <c r="B6" s="319"/>
      <c r="C6" s="320" t="s">
        <v>27</v>
      </c>
      <c r="D6" s="321"/>
      <c r="E6" s="322"/>
      <c r="F6" s="321"/>
      <c r="G6" s="322"/>
      <c r="H6" s="321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</row>
    <row r="7" spans="1:20" s="297" customFormat="1" ht="177.75" customHeight="1">
      <c r="A7" s="298"/>
      <c r="B7" s="323" t="s">
        <v>390</v>
      </c>
      <c r="C7" s="324"/>
      <c r="D7" s="610" t="s">
        <v>474</v>
      </c>
      <c r="E7" s="613" t="s">
        <v>475</v>
      </c>
      <c r="F7" s="610" t="s">
        <v>476</v>
      </c>
      <c r="G7" s="613" t="s">
        <v>477</v>
      </c>
      <c r="H7" s="610" t="s">
        <v>391</v>
      </c>
      <c r="I7" s="610" t="s">
        <v>392</v>
      </c>
      <c r="J7" s="610" t="s">
        <v>28</v>
      </c>
      <c r="K7" s="610" t="s">
        <v>393</v>
      </c>
      <c r="L7" s="610" t="s">
        <v>394</v>
      </c>
      <c r="M7" s="610" t="s">
        <v>395</v>
      </c>
      <c r="N7" s="610" t="s">
        <v>396</v>
      </c>
      <c r="O7" s="610" t="s">
        <v>397</v>
      </c>
      <c r="P7" s="610" t="s">
        <v>398</v>
      </c>
      <c r="Q7" s="610" t="s">
        <v>399</v>
      </c>
      <c r="R7" s="610" t="s">
        <v>400</v>
      </c>
      <c r="S7" s="610" t="s">
        <v>401</v>
      </c>
      <c r="T7" s="610" t="s">
        <v>402</v>
      </c>
    </row>
    <row r="8" spans="1:20" ht="93" customHeight="1">
      <c r="A8" s="337" t="s">
        <v>403</v>
      </c>
      <c r="B8" s="325"/>
      <c r="C8" s="326"/>
      <c r="D8" s="611"/>
      <c r="E8" s="614"/>
      <c r="F8" s="611"/>
      <c r="G8" s="614"/>
      <c r="H8" s="611"/>
      <c r="I8" s="611"/>
      <c r="J8" s="611"/>
      <c r="K8" s="611"/>
      <c r="L8" s="611"/>
      <c r="M8" s="611"/>
      <c r="N8" s="611"/>
      <c r="O8" s="611"/>
      <c r="P8" s="611"/>
      <c r="Q8" s="611"/>
      <c r="R8" s="611"/>
      <c r="S8" s="611"/>
      <c r="T8" s="611"/>
    </row>
    <row r="9" spans="1:20" ht="28.5">
      <c r="A9" s="299"/>
      <c r="B9" s="327"/>
      <c r="C9" s="326"/>
      <c r="D9" s="611"/>
      <c r="E9" s="614"/>
      <c r="F9" s="611"/>
      <c r="G9" s="614"/>
      <c r="H9" s="611"/>
      <c r="I9" s="611"/>
      <c r="J9" s="611"/>
      <c r="K9" s="611"/>
      <c r="L9" s="611"/>
      <c r="M9" s="611"/>
      <c r="N9" s="611"/>
      <c r="O9" s="611"/>
      <c r="P9" s="611"/>
      <c r="Q9" s="611"/>
      <c r="R9" s="611"/>
      <c r="S9" s="611"/>
      <c r="T9" s="611"/>
    </row>
    <row r="10" spans="1:20" ht="29.25" thickBot="1">
      <c r="A10" s="300"/>
      <c r="B10" s="328"/>
      <c r="C10" s="326"/>
      <c r="D10" s="611"/>
      <c r="E10" s="614"/>
      <c r="F10" s="611"/>
      <c r="G10" s="614"/>
      <c r="H10" s="611"/>
      <c r="I10" s="611"/>
      <c r="J10" s="611"/>
      <c r="K10" s="611"/>
      <c r="L10" s="611"/>
      <c r="M10" s="611"/>
      <c r="N10" s="611"/>
      <c r="O10" s="611"/>
      <c r="P10" s="611"/>
      <c r="Q10" s="611"/>
      <c r="R10" s="611"/>
      <c r="S10" s="611"/>
      <c r="T10" s="611"/>
    </row>
    <row r="11" spans="1:20" ht="15.75" hidden="1" customHeight="1" thickBot="1">
      <c r="A11" s="300"/>
      <c r="B11" s="328"/>
      <c r="C11" s="329"/>
      <c r="D11" s="611"/>
      <c r="E11" s="614"/>
      <c r="F11" s="611"/>
      <c r="G11" s="614"/>
      <c r="H11" s="611"/>
      <c r="I11" s="611"/>
      <c r="J11" s="330"/>
      <c r="K11" s="611"/>
      <c r="L11" s="611"/>
      <c r="M11" s="611"/>
      <c r="N11" s="611"/>
      <c r="O11" s="611"/>
      <c r="P11" s="611"/>
      <c r="Q11" s="611"/>
      <c r="R11" s="611"/>
      <c r="S11" s="611"/>
      <c r="T11" s="611"/>
    </row>
    <row r="12" spans="1:20" ht="15.75" hidden="1" customHeight="1" thickBot="1">
      <c r="A12" s="300"/>
      <c r="B12" s="328"/>
      <c r="C12" s="329"/>
      <c r="D12" s="611"/>
      <c r="E12" s="614"/>
      <c r="F12" s="611"/>
      <c r="G12" s="614"/>
      <c r="H12" s="611"/>
      <c r="I12" s="611"/>
      <c r="J12" s="330"/>
      <c r="K12" s="611"/>
      <c r="L12" s="611"/>
      <c r="M12" s="611"/>
      <c r="N12" s="611"/>
      <c r="O12" s="611"/>
      <c r="P12" s="611"/>
      <c r="Q12" s="611"/>
      <c r="R12" s="611"/>
      <c r="S12" s="611"/>
      <c r="T12" s="611"/>
    </row>
    <row r="13" spans="1:20" ht="15.75" hidden="1" customHeight="1" thickBot="1">
      <c r="A13" s="301"/>
      <c r="B13" s="331"/>
      <c r="C13" s="332"/>
      <c r="D13" s="612"/>
      <c r="E13" s="615"/>
      <c r="F13" s="612"/>
      <c r="G13" s="615"/>
      <c r="H13" s="612"/>
      <c r="I13" s="612"/>
      <c r="J13" s="333"/>
      <c r="K13" s="612"/>
      <c r="L13" s="612"/>
      <c r="M13" s="612"/>
      <c r="N13" s="612"/>
      <c r="O13" s="612"/>
      <c r="P13" s="612"/>
      <c r="Q13" s="612"/>
      <c r="R13" s="612"/>
      <c r="S13" s="612"/>
      <c r="T13" s="612"/>
    </row>
    <row r="14" spans="1:20" ht="51" customHeight="1" thickBot="1">
      <c r="A14" s="338" t="s">
        <v>404</v>
      </c>
      <c r="B14" s="238"/>
      <c r="C14" s="607" t="s">
        <v>478</v>
      </c>
      <c r="D14" s="608"/>
      <c r="E14" s="608"/>
      <c r="F14" s="608"/>
      <c r="G14" s="608"/>
      <c r="H14" s="608"/>
      <c r="I14" s="608"/>
      <c r="J14" s="608"/>
      <c r="K14" s="608"/>
      <c r="L14" s="608"/>
      <c r="M14" s="608"/>
      <c r="N14" s="608"/>
      <c r="O14" s="608"/>
      <c r="P14" s="608"/>
      <c r="Q14" s="608"/>
      <c r="R14" s="608"/>
      <c r="S14" s="608"/>
      <c r="T14" s="609"/>
    </row>
    <row r="15" spans="1:20">
      <c r="A15" s="3"/>
      <c r="B15" s="3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20" ht="27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27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27" customHeight="1">
      <c r="L18" s="4"/>
      <c r="M18" s="4"/>
      <c r="N18" s="4"/>
      <c r="O18" s="4"/>
      <c r="P18" s="4"/>
    </row>
    <row r="19" spans="1:16" ht="27" customHeight="1">
      <c r="L19" s="4"/>
      <c r="M19" s="4"/>
      <c r="N19" s="4"/>
      <c r="O19" s="6"/>
      <c r="P19" s="4"/>
    </row>
    <row r="20" spans="1:16" ht="27" customHeight="1">
      <c r="L20" s="4"/>
      <c r="M20" s="4"/>
      <c r="N20" s="4"/>
      <c r="O20" s="4"/>
      <c r="P20" s="4"/>
    </row>
    <row r="21" spans="1:16" ht="27" customHeight="1">
      <c r="L21" s="4"/>
      <c r="M21" s="4"/>
      <c r="N21" s="4"/>
      <c r="O21" s="6"/>
      <c r="P21" s="4"/>
    </row>
    <row r="22" spans="1:16" ht="27" customHeight="1"/>
    <row r="23" spans="1:16" ht="27" customHeight="1"/>
    <row r="24" spans="1:16" ht="27" customHeight="1"/>
    <row r="25" spans="1:16" ht="27" customHeight="1"/>
    <row r="26" spans="1:16" ht="27" customHeight="1"/>
    <row r="27" spans="1:16" ht="27" customHeight="1">
      <c r="L27" t="s">
        <v>29</v>
      </c>
    </row>
    <row r="28" spans="1:16" ht="27" customHeight="1"/>
    <row r="29" spans="1:16" ht="27" customHeight="1"/>
    <row r="30" spans="1:16" ht="27" customHeight="1"/>
    <row r="31" spans="1:16" ht="27" customHeight="1"/>
    <row r="32" spans="1:16" ht="27" customHeight="1"/>
    <row r="33" spans="1:16" ht="27" customHeight="1"/>
    <row r="34" spans="1:16" ht="27" customHeight="1"/>
    <row r="35" spans="1:16" ht="27" customHeight="1"/>
    <row r="36" spans="1:16" ht="27" customHeight="1"/>
    <row r="37" spans="1:16" ht="27" customHeight="1"/>
    <row r="38" spans="1:16" ht="27" customHeight="1"/>
    <row r="39" spans="1:16" ht="27" customHeight="1"/>
    <row r="40" spans="1:16" ht="27" customHeight="1"/>
    <row r="41" spans="1:16" ht="27" customHeight="1">
      <c r="K41" s="239"/>
      <c r="M41"/>
      <c r="N41"/>
      <c r="O41"/>
      <c r="P41"/>
    </row>
    <row r="42" spans="1:16" ht="27" customHeight="1"/>
    <row r="43" spans="1:16" ht="27" customHeight="1"/>
    <row r="44" spans="1:16" ht="27" customHeight="1">
      <c r="N44" s="4"/>
      <c r="O44" s="4"/>
      <c r="P44" s="4"/>
    </row>
    <row r="45" spans="1:16" ht="27" customHeight="1">
      <c r="N45" s="4"/>
      <c r="O45" s="4"/>
      <c r="P45" s="4"/>
    </row>
    <row r="46" spans="1:16" ht="27" customHeight="1">
      <c r="A46" s="240"/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4"/>
      <c r="N46" s="4"/>
      <c r="O46" s="4"/>
      <c r="P46" s="4"/>
    </row>
    <row r="47" spans="1:16">
      <c r="A47" s="240"/>
      <c r="B47" s="240"/>
      <c r="C47" s="241"/>
      <c r="D47" s="241"/>
      <c r="E47" s="241"/>
      <c r="F47" s="241"/>
      <c r="G47" s="241"/>
      <c r="H47" s="241"/>
      <c r="I47" s="241"/>
      <c r="J47" s="241"/>
      <c r="K47" s="241"/>
      <c r="L47" s="240"/>
      <c r="M47" s="240"/>
      <c r="N47" s="240"/>
      <c r="O47" s="240"/>
      <c r="P47" s="240"/>
    </row>
    <row r="48" spans="1:16" ht="15.75" thickBot="1">
      <c r="A48" s="240"/>
      <c r="B48" s="240"/>
      <c r="C48" s="242"/>
      <c r="D48" s="242"/>
      <c r="E48" s="242"/>
      <c r="F48" s="242"/>
      <c r="G48" s="242"/>
      <c r="H48" s="242"/>
      <c r="I48" s="242"/>
      <c r="J48" s="242"/>
      <c r="K48" s="242"/>
      <c r="L48" s="240"/>
      <c r="M48" s="240"/>
      <c r="N48" s="240"/>
      <c r="O48" s="240"/>
      <c r="P48" s="240"/>
    </row>
    <row r="49" spans="1:19" s="297" customFormat="1" ht="29.25" thickBot="1">
      <c r="A49" s="334"/>
      <c r="B49" s="335" t="s">
        <v>30</v>
      </c>
      <c r="C49" s="335" t="s">
        <v>31</v>
      </c>
      <c r="D49" s="335" t="s">
        <v>32</v>
      </c>
      <c r="E49" s="335" t="s">
        <v>405</v>
      </c>
      <c r="F49" s="335" t="s">
        <v>33</v>
      </c>
      <c r="G49" s="335" t="s">
        <v>34</v>
      </c>
      <c r="H49" s="335" t="s">
        <v>35</v>
      </c>
      <c r="I49" s="335" t="s">
        <v>36</v>
      </c>
      <c r="J49" s="335" t="s">
        <v>37</v>
      </c>
      <c r="K49" s="335" t="s">
        <v>38</v>
      </c>
      <c r="L49" s="335" t="s">
        <v>39</v>
      </c>
      <c r="M49" s="335" t="s">
        <v>406</v>
      </c>
      <c r="N49" s="335" t="s">
        <v>40</v>
      </c>
      <c r="O49" s="335" t="s">
        <v>41</v>
      </c>
      <c r="P49" s="335" t="s">
        <v>407</v>
      </c>
      <c r="Q49" s="335" t="s">
        <v>408</v>
      </c>
      <c r="R49" s="335" t="s">
        <v>409</v>
      </c>
      <c r="S49" s="335" t="s">
        <v>410</v>
      </c>
    </row>
    <row r="50" spans="1:19" s="297" customFormat="1" ht="29.25" thickBot="1">
      <c r="A50" s="334" t="s">
        <v>411</v>
      </c>
      <c r="B50" s="336">
        <v>8136</v>
      </c>
      <c r="C50" s="336">
        <v>7136</v>
      </c>
      <c r="D50" s="336">
        <v>6951</v>
      </c>
      <c r="E50" s="336">
        <v>6237</v>
      </c>
      <c r="F50" s="336">
        <v>8190</v>
      </c>
      <c r="G50" s="336">
        <v>8329</v>
      </c>
      <c r="H50" s="336">
        <v>8382</v>
      </c>
      <c r="I50" s="336">
        <v>8472</v>
      </c>
      <c r="J50" s="336">
        <v>8532</v>
      </c>
      <c r="K50" s="336">
        <v>8676</v>
      </c>
      <c r="L50" s="336">
        <v>8692</v>
      </c>
      <c r="M50" s="336">
        <v>9011</v>
      </c>
      <c r="N50" s="336">
        <v>9020</v>
      </c>
      <c r="O50" s="336">
        <v>9407</v>
      </c>
      <c r="P50" s="336">
        <v>10007</v>
      </c>
      <c r="Q50" s="336">
        <v>9937</v>
      </c>
      <c r="R50" s="336">
        <v>9927</v>
      </c>
      <c r="S50" s="336">
        <v>10277</v>
      </c>
    </row>
    <row r="51" spans="1:19" s="297" customFormat="1" ht="29.25" thickBot="1">
      <c r="A51" s="334" t="s">
        <v>412</v>
      </c>
      <c r="B51" s="336">
        <v>8136</v>
      </c>
      <c r="C51" s="336">
        <v>8136</v>
      </c>
      <c r="D51" s="336">
        <v>8136</v>
      </c>
      <c r="E51" s="336">
        <v>8136</v>
      </c>
      <c r="F51" s="336">
        <v>11778</v>
      </c>
      <c r="G51" s="336">
        <v>11778</v>
      </c>
      <c r="H51" s="336">
        <v>11778</v>
      </c>
      <c r="I51" s="336">
        <v>11778</v>
      </c>
      <c r="J51" s="336">
        <v>11778</v>
      </c>
      <c r="K51" s="336">
        <v>11778</v>
      </c>
      <c r="L51" s="336">
        <v>11778</v>
      </c>
      <c r="M51" s="336">
        <v>11778</v>
      </c>
      <c r="N51" s="336">
        <v>11778</v>
      </c>
      <c r="O51" s="336">
        <v>11778</v>
      </c>
      <c r="P51" s="336">
        <v>11778</v>
      </c>
      <c r="Q51" s="336">
        <v>11778</v>
      </c>
      <c r="R51" s="336">
        <v>11778</v>
      </c>
      <c r="S51" s="336">
        <v>11778</v>
      </c>
    </row>
    <row r="52" spans="1:19">
      <c r="A52" s="240"/>
      <c r="B52" s="240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4"/>
      <c r="N52" s="4"/>
      <c r="O52" s="4"/>
      <c r="P52" s="4"/>
    </row>
    <row r="53" spans="1:19">
      <c r="A53" s="240"/>
      <c r="B53" s="240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4"/>
      <c r="N53" s="4"/>
      <c r="O53" s="4"/>
      <c r="P53" s="4"/>
    </row>
  </sheetData>
  <mergeCells count="19">
    <mergeCell ref="S7:S13"/>
    <mergeCell ref="A1:T1"/>
    <mergeCell ref="T7:T13"/>
    <mergeCell ref="C14:T14"/>
    <mergeCell ref="J7:J10"/>
    <mergeCell ref="K7:K13"/>
    <mergeCell ref="L7:L13"/>
    <mergeCell ref="M7:M13"/>
    <mergeCell ref="N7:N13"/>
    <mergeCell ref="O7:O13"/>
    <mergeCell ref="D7:D13"/>
    <mergeCell ref="E7:E13"/>
    <mergeCell ref="F7:F13"/>
    <mergeCell ref="G7:G13"/>
    <mergeCell ref="H7:H13"/>
    <mergeCell ref="I7:I13"/>
    <mergeCell ref="P7:P13"/>
    <mergeCell ref="Q7:Q13"/>
    <mergeCell ref="R7:R13"/>
  </mergeCells>
  <printOptions horizontalCentered="1"/>
  <pageMargins left="0.11811023622047245" right="0.11811023622047245" top="0.78740157480314965" bottom="0.78740157480314965" header="0.31496062992125984" footer="0.31496062992125984"/>
  <pageSetup paperSize="9" scale="20" fitToHeight="0" orientation="landscape" horizontalDpi="4294967294" r:id="rId1"/>
  <headerFooter>
    <oddHeader>&amp;R&amp;36Příloha č.1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39"/>
  <sheetViews>
    <sheetView view="pageBreakPreview" zoomScale="80" zoomScaleNormal="80" zoomScaleSheetLayoutView="80" workbookViewId="0">
      <selection sqref="A1:B2"/>
    </sheetView>
  </sheetViews>
  <sheetFormatPr defaultColWidth="9.140625" defaultRowHeight="15"/>
  <cols>
    <col min="1" max="2" width="22.85546875" customWidth="1"/>
  </cols>
  <sheetData>
    <row r="1" spans="1:2" ht="24" customHeight="1">
      <c r="A1" s="843" t="s">
        <v>536</v>
      </c>
      <c r="B1" s="844"/>
    </row>
    <row r="2" spans="1:2" ht="24" customHeight="1" thickBot="1">
      <c r="A2" s="845"/>
      <c r="B2" s="846"/>
    </row>
    <row r="3" spans="1:2" ht="16.5" thickBot="1">
      <c r="A3" s="489" t="s">
        <v>432</v>
      </c>
      <c r="B3" s="489" t="s">
        <v>433</v>
      </c>
    </row>
    <row r="4" spans="1:2" ht="15.75">
      <c r="A4" s="490" t="s">
        <v>1</v>
      </c>
      <c r="B4" s="491">
        <v>2.4969999999999999</v>
      </c>
    </row>
    <row r="5" spans="1:2" ht="15.75">
      <c r="A5" s="490" t="s">
        <v>434</v>
      </c>
      <c r="B5" s="491">
        <v>3.7170000000000001</v>
      </c>
    </row>
    <row r="6" spans="1:2" ht="15.75">
      <c r="A6" s="490" t="s">
        <v>435</v>
      </c>
      <c r="B6" s="491">
        <v>3.1619999999999999</v>
      </c>
    </row>
    <row r="7" spans="1:2" ht="15.75">
      <c r="A7" s="490" t="s">
        <v>436</v>
      </c>
      <c r="B7" s="491">
        <v>1.867</v>
      </c>
    </row>
    <row r="8" spans="1:2" ht="15.75">
      <c r="A8" s="490" t="s">
        <v>437</v>
      </c>
      <c r="B8" s="491">
        <v>2.21</v>
      </c>
    </row>
    <row r="9" spans="1:2" ht="15.75">
      <c r="A9" s="490" t="s">
        <v>438</v>
      </c>
      <c r="B9" s="491">
        <v>2.0720000000000001</v>
      </c>
    </row>
    <row r="10" spans="1:2" ht="15.75">
      <c r="A10" s="490" t="s">
        <v>439</v>
      </c>
      <c r="B10" s="491">
        <v>1.165</v>
      </c>
    </row>
    <row r="11" spans="1:2" ht="15.75">
      <c r="A11" s="490" t="s">
        <v>440</v>
      </c>
      <c r="B11" s="491">
        <v>2.9610000000000003</v>
      </c>
    </row>
    <row r="12" spans="1:2" ht="15.75">
      <c r="A12" s="490" t="s">
        <v>441</v>
      </c>
      <c r="B12" s="491">
        <v>14.422000000000001</v>
      </c>
    </row>
    <row r="13" spans="1:2" ht="15.75">
      <c r="A13" s="490" t="s">
        <v>442</v>
      </c>
      <c r="B13" s="491">
        <v>1.9969999999999999</v>
      </c>
    </row>
    <row r="14" spans="1:2" ht="15.75">
      <c r="A14" s="490" t="s">
        <v>443</v>
      </c>
      <c r="B14" s="491">
        <v>1.81</v>
      </c>
    </row>
    <row r="15" spans="1:2" ht="15.75">
      <c r="A15" s="490" t="s">
        <v>444</v>
      </c>
      <c r="B15" s="491">
        <v>4.5920000000000005</v>
      </c>
    </row>
    <row r="16" spans="1:2" ht="15.75">
      <c r="A16" s="490" t="s">
        <v>445</v>
      </c>
      <c r="B16" s="491">
        <v>8.3760000000000012</v>
      </c>
    </row>
    <row r="17" spans="1:2" ht="16.5" thickBot="1">
      <c r="A17" s="490" t="s">
        <v>446</v>
      </c>
      <c r="B17" s="491">
        <v>4.1189999999999998</v>
      </c>
    </row>
    <row r="18" spans="1:2" ht="16.5" thickBot="1">
      <c r="A18" s="492" t="s">
        <v>447</v>
      </c>
      <c r="B18" s="493">
        <f>SUM(B4:B17)</f>
        <v>54.967000000000013</v>
      </c>
    </row>
    <row r="19" spans="1:2">
      <c r="A19" s="244"/>
      <c r="B19" s="245"/>
    </row>
    <row r="20" spans="1:2" ht="15.75" thickBot="1">
      <c r="A20" s="244"/>
    </row>
    <row r="21" spans="1:2" ht="26.25" customHeight="1">
      <c r="A21" s="843" t="s">
        <v>537</v>
      </c>
      <c r="B21" s="844"/>
    </row>
    <row r="22" spans="1:2" ht="26.25" customHeight="1" thickBot="1">
      <c r="A22" s="845"/>
      <c r="B22" s="846"/>
    </row>
    <row r="23" spans="1:2" ht="16.5" thickBot="1">
      <c r="A23" s="489" t="s">
        <v>432</v>
      </c>
      <c r="B23" s="489" t="s">
        <v>433</v>
      </c>
    </row>
    <row r="24" spans="1:2" ht="15.75">
      <c r="A24" s="490" t="s">
        <v>1</v>
      </c>
      <c r="B24" s="491">
        <v>1.204</v>
      </c>
    </row>
    <row r="25" spans="1:2" ht="15.75">
      <c r="A25" s="490" t="s">
        <v>434</v>
      </c>
      <c r="B25" s="491">
        <v>2.1769999999999996</v>
      </c>
    </row>
    <row r="26" spans="1:2" ht="15.75">
      <c r="A26" s="490" t="s">
        <v>435</v>
      </c>
      <c r="B26" s="491">
        <v>1.9850000000000001</v>
      </c>
    </row>
    <row r="27" spans="1:2" ht="15.75">
      <c r="A27" s="490" t="s">
        <v>436</v>
      </c>
      <c r="B27" s="491">
        <v>1.0609999999999999</v>
      </c>
    </row>
    <row r="28" spans="1:2" ht="15.75">
      <c r="A28" s="490" t="s">
        <v>437</v>
      </c>
      <c r="B28" s="491">
        <v>1.4460000000000002</v>
      </c>
    </row>
    <row r="29" spans="1:2" ht="15.75">
      <c r="A29" s="490" t="s">
        <v>438</v>
      </c>
      <c r="B29" s="491">
        <v>1.3159999999999998</v>
      </c>
    </row>
    <row r="30" spans="1:2" ht="15.75">
      <c r="A30" s="490" t="s">
        <v>439</v>
      </c>
      <c r="B30" s="491">
        <v>0.71899999999999997</v>
      </c>
    </row>
    <row r="31" spans="1:2" ht="15.75">
      <c r="A31" s="490" t="s">
        <v>440</v>
      </c>
      <c r="B31" s="491">
        <v>1.8849999999999998</v>
      </c>
    </row>
    <row r="32" spans="1:2" ht="15.75">
      <c r="A32" s="490" t="s">
        <v>441</v>
      </c>
      <c r="B32" s="491">
        <v>10.992000000000001</v>
      </c>
    </row>
    <row r="33" spans="1:2" ht="15.75">
      <c r="A33" s="490" t="s">
        <v>442</v>
      </c>
      <c r="B33" s="491">
        <v>1.069</v>
      </c>
    </row>
    <row r="34" spans="1:2" ht="15.75">
      <c r="A34" s="490" t="s">
        <v>443</v>
      </c>
      <c r="B34" s="491">
        <v>1.292</v>
      </c>
    </row>
    <row r="35" spans="1:2" ht="15.75">
      <c r="A35" s="490" t="s">
        <v>444</v>
      </c>
      <c r="B35" s="491">
        <v>2.6550000000000002</v>
      </c>
    </row>
    <row r="36" spans="1:2" ht="15.75">
      <c r="A36" s="490" t="s">
        <v>445</v>
      </c>
      <c r="B36" s="491">
        <v>5.8220000000000001</v>
      </c>
    </row>
    <row r="37" spans="1:2" ht="16.5" thickBot="1">
      <c r="A37" s="490" t="s">
        <v>446</v>
      </c>
      <c r="B37" s="491">
        <v>2.8959999999999999</v>
      </c>
    </row>
    <row r="38" spans="1:2" ht="16.5" thickBot="1">
      <c r="A38" s="492" t="s">
        <v>447</v>
      </c>
      <c r="B38" s="494">
        <f>SUM(B24:B37)</f>
        <v>36.519000000000005</v>
      </c>
    </row>
    <row r="39" spans="1:2">
      <c r="B39" s="246"/>
    </row>
  </sheetData>
  <mergeCells count="2">
    <mergeCell ref="A1:B2"/>
    <mergeCell ref="A21:B22"/>
  </mergeCells>
  <pageMargins left="1.0236220472440944" right="0.23622047244094491" top="0.74803149606299213" bottom="0.74803149606299213" header="0.31496062992125984" footer="0.31496062992125984"/>
  <pageSetup paperSize="9" fitToHeight="0" orientation="portrait" horizontalDpi="4294967294" verticalDpi="0" r:id="rId1"/>
  <headerFooter>
    <oddHeader>&amp;RPříloha č. 12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5"/>
  <sheetViews>
    <sheetView view="pageBreakPreview" zoomScale="60" zoomScaleNormal="80" workbookViewId="0">
      <selection sqref="A1:I1"/>
    </sheetView>
  </sheetViews>
  <sheetFormatPr defaultColWidth="8.7109375" defaultRowHeight="15.75"/>
  <cols>
    <col min="1" max="1" width="22.140625" style="248" customWidth="1"/>
    <col min="2" max="4" width="14.28515625" style="248" customWidth="1"/>
    <col min="5" max="6" width="15.85546875" style="248" customWidth="1"/>
    <col min="7" max="7" width="18.5703125" style="248" customWidth="1"/>
    <col min="8" max="10" width="14.28515625" style="248" customWidth="1"/>
    <col min="11" max="11" width="8.85546875" style="248" customWidth="1"/>
    <col min="12" max="16384" width="8.7109375" style="248"/>
  </cols>
  <sheetData>
    <row r="1" spans="1:15" ht="34.5" customHeight="1">
      <c r="A1" s="855" t="s">
        <v>448</v>
      </c>
      <c r="B1" s="855"/>
      <c r="C1" s="855"/>
      <c r="D1" s="855"/>
      <c r="E1" s="855"/>
      <c r="F1" s="855"/>
      <c r="G1" s="855"/>
      <c r="H1" s="855"/>
      <c r="I1" s="855"/>
      <c r="J1" s="532"/>
      <c r="K1" s="247"/>
      <c r="L1" s="247"/>
      <c r="M1" s="247"/>
      <c r="N1" s="247"/>
      <c r="O1" s="247"/>
    </row>
    <row r="2" spans="1:15" ht="18.75">
      <c r="A2" s="249"/>
      <c r="B2" s="250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49"/>
      <c r="N2" s="249"/>
      <c r="O2" s="249"/>
    </row>
    <row r="3" spans="1:15" ht="33" customHeight="1">
      <c r="A3" s="856" t="s">
        <v>470</v>
      </c>
      <c r="B3" s="856"/>
      <c r="C3" s="856"/>
      <c r="D3" s="856"/>
      <c r="E3" s="856"/>
      <c r="F3" s="856"/>
      <c r="G3" s="856"/>
      <c r="H3" s="856"/>
      <c r="I3" s="856"/>
      <c r="J3" s="533"/>
      <c r="K3" s="247"/>
      <c r="L3" s="247"/>
      <c r="M3" s="247"/>
      <c r="N3" s="247"/>
      <c r="O3" s="247"/>
    </row>
    <row r="4" spans="1:15" s="252" customFormat="1" ht="33" customHeight="1" thickBot="1">
      <c r="B4" s="861"/>
      <c r="C4" s="861"/>
      <c r="D4" s="861"/>
      <c r="E4" s="861"/>
      <c r="F4" s="861"/>
      <c r="G4" s="861"/>
      <c r="H4" s="861"/>
      <c r="J4" s="253"/>
      <c r="K4" s="253"/>
    </row>
    <row r="5" spans="1:15" s="254" customFormat="1" ht="80.25" customHeight="1">
      <c r="A5" s="495"/>
      <c r="B5" s="862" t="s">
        <v>449</v>
      </c>
      <c r="C5" s="863"/>
      <c r="D5" s="863"/>
      <c r="E5" s="496" t="s">
        <v>450</v>
      </c>
      <c r="F5" s="864" t="s">
        <v>451</v>
      </c>
      <c r="G5" s="866" t="s">
        <v>452</v>
      </c>
      <c r="H5" s="866" t="s">
        <v>453</v>
      </c>
      <c r="I5" s="853" t="s">
        <v>454</v>
      </c>
      <c r="J5" s="255"/>
    </row>
    <row r="6" spans="1:15" s="254" customFormat="1" ht="83.25" customHeight="1" thickBot="1">
      <c r="A6" s="497"/>
      <c r="B6" s="498" t="s">
        <v>455</v>
      </c>
      <c r="C6" s="498" t="s">
        <v>456</v>
      </c>
      <c r="D6" s="498" t="s">
        <v>457</v>
      </c>
      <c r="E6" s="498" t="s">
        <v>458</v>
      </c>
      <c r="F6" s="865"/>
      <c r="G6" s="867"/>
      <c r="H6" s="867"/>
      <c r="I6" s="854"/>
    </row>
    <row r="7" spans="1:15" s="254" customFormat="1" ht="67.5" customHeight="1" thickTop="1" thickBot="1">
      <c r="A7" s="499" t="s">
        <v>459</v>
      </c>
      <c r="B7" s="500">
        <v>123</v>
      </c>
      <c r="C7" s="501">
        <v>6302</v>
      </c>
      <c r="D7" s="501">
        <v>831</v>
      </c>
      <c r="E7" s="502">
        <v>76</v>
      </c>
      <c r="F7" s="500">
        <v>1102</v>
      </c>
      <c r="G7" s="503">
        <v>217</v>
      </c>
      <c r="H7" s="504">
        <v>110</v>
      </c>
      <c r="I7" s="505">
        <v>58</v>
      </c>
    </row>
    <row r="8" spans="1:15" s="254" customFormat="1" ht="57" customHeight="1">
      <c r="A8" s="506" t="s">
        <v>460</v>
      </c>
      <c r="B8" s="507">
        <v>62</v>
      </c>
      <c r="C8" s="507">
        <v>453</v>
      </c>
      <c r="D8" s="507">
        <v>84</v>
      </c>
      <c r="E8" s="508">
        <v>1</v>
      </c>
      <c r="F8" s="509">
        <v>2004</v>
      </c>
      <c r="G8" s="510">
        <v>13</v>
      </c>
      <c r="H8" s="511"/>
      <c r="I8" s="512"/>
    </row>
    <row r="9" spans="1:15" s="254" customFormat="1" ht="65.25" customHeight="1" thickBot="1">
      <c r="A9" s="513" t="s">
        <v>461</v>
      </c>
      <c r="B9" s="514">
        <v>0</v>
      </c>
      <c r="C9" s="514">
        <v>2</v>
      </c>
      <c r="D9" s="515">
        <v>0</v>
      </c>
      <c r="E9" s="515">
        <v>0</v>
      </c>
      <c r="F9" s="516">
        <v>21</v>
      </c>
      <c r="G9" s="517">
        <v>0</v>
      </c>
      <c r="H9" s="511"/>
      <c r="I9" s="512"/>
    </row>
    <row r="10" spans="1:15" s="254" customFormat="1">
      <c r="A10" s="518"/>
      <c r="B10" s="518"/>
      <c r="C10" s="519"/>
      <c r="D10" s="519"/>
      <c r="E10" s="519"/>
      <c r="F10" s="519"/>
      <c r="G10" s="519"/>
      <c r="H10" s="519"/>
      <c r="I10" s="519"/>
      <c r="J10" s="257"/>
    </row>
    <row r="11" spans="1:15" s="254" customFormat="1">
      <c r="A11" s="518"/>
      <c r="B11" s="518"/>
      <c r="C11" s="518"/>
      <c r="D11" s="518"/>
      <c r="E11" s="518"/>
      <c r="F11" s="518"/>
      <c r="G11" s="518"/>
      <c r="H11" s="518"/>
      <c r="I11" s="518"/>
    </row>
    <row r="12" spans="1:15" s="254" customFormat="1" ht="16.5" thickBot="1">
      <c r="A12" s="518"/>
      <c r="B12" s="518"/>
      <c r="C12" s="518"/>
      <c r="D12" s="518"/>
      <c r="E12" s="518"/>
      <c r="F12" s="518"/>
      <c r="G12" s="518"/>
      <c r="H12" s="518"/>
      <c r="I12" s="518"/>
    </row>
    <row r="13" spans="1:15" s="254" customFormat="1" ht="33" customHeight="1" thickBot="1">
      <c r="A13" s="518"/>
      <c r="B13" s="518"/>
      <c r="C13" s="518"/>
      <c r="D13" s="857" t="s">
        <v>462</v>
      </c>
      <c r="E13" s="858"/>
      <c r="F13" s="520" t="s">
        <v>97</v>
      </c>
      <c r="G13" s="521"/>
      <c r="H13" s="522"/>
      <c r="I13" s="518"/>
    </row>
    <row r="14" spans="1:15" s="254" customFormat="1" ht="33" customHeight="1" thickTop="1">
      <c r="A14" s="518"/>
      <c r="B14" s="518"/>
      <c r="C14" s="518"/>
      <c r="D14" s="859" t="s">
        <v>463</v>
      </c>
      <c r="E14" s="860"/>
      <c r="F14" s="523">
        <f>C7+D7+E7+G7</f>
        <v>7426</v>
      </c>
      <c r="G14" s="521"/>
      <c r="H14" s="522"/>
      <c r="I14" s="518"/>
    </row>
    <row r="15" spans="1:15" s="254" customFormat="1" ht="33" customHeight="1">
      <c r="A15" s="518"/>
      <c r="B15" s="518"/>
      <c r="C15" s="518"/>
      <c r="D15" s="847" t="s">
        <v>464</v>
      </c>
      <c r="E15" s="848"/>
      <c r="F15" s="524">
        <f>B7+F7</f>
        <v>1225</v>
      </c>
      <c r="G15" s="525"/>
      <c r="H15" s="522"/>
      <c r="I15" s="518"/>
    </row>
    <row r="16" spans="1:15" s="254" customFormat="1" ht="13.5" customHeight="1" thickBot="1">
      <c r="A16" s="518"/>
      <c r="B16" s="518"/>
      <c r="C16" s="526"/>
      <c r="D16" s="527"/>
      <c r="E16" s="528"/>
      <c r="F16" s="529"/>
      <c r="G16" s="518"/>
      <c r="H16" s="518"/>
      <c r="I16" s="518"/>
    </row>
    <row r="17" spans="4:6" s="254" customFormat="1" ht="29.25" customHeight="1">
      <c r="D17" s="849" t="s">
        <v>465</v>
      </c>
      <c r="E17" s="850"/>
      <c r="F17" s="258">
        <f>SUM(B8:G8)</f>
        <v>2617</v>
      </c>
    </row>
    <row r="18" spans="4:6" s="254" customFormat="1" ht="29.25" customHeight="1" thickBot="1">
      <c r="D18" s="851" t="s">
        <v>466</v>
      </c>
      <c r="E18" s="852"/>
      <c r="F18" s="256">
        <f>SUM(B9:G9)</f>
        <v>23</v>
      </c>
    </row>
    <row r="19" spans="4:6" s="254" customFormat="1" ht="15"/>
    <row r="20" spans="4:6" s="254" customFormat="1" ht="15"/>
    <row r="21" spans="4:6" s="254" customFormat="1" ht="15"/>
    <row r="22" spans="4:6" s="254" customFormat="1" ht="15"/>
    <row r="23" spans="4:6" s="254" customFormat="1" ht="15"/>
    <row r="24" spans="4:6" s="254" customFormat="1" ht="15"/>
    <row r="25" spans="4:6" s="254" customFormat="1" ht="15"/>
    <row r="26" spans="4:6" s="254" customFormat="1" ht="15"/>
    <row r="27" spans="4:6" s="254" customFormat="1" ht="15"/>
    <row r="28" spans="4:6" s="254" customFormat="1" ht="15"/>
    <row r="29" spans="4:6" s="254" customFormat="1" ht="15"/>
    <row r="30" spans="4:6" s="254" customFormat="1" ht="15"/>
    <row r="31" spans="4:6" s="254" customFormat="1" ht="15"/>
    <row r="32" spans="4:6" s="254" customFormat="1" ht="15"/>
    <row r="33" s="254" customFormat="1" ht="15"/>
    <row r="34" s="254" customFormat="1" ht="15"/>
    <row r="35" s="254" customFormat="1" ht="15"/>
  </sheetData>
  <sheetProtection selectLockedCells="1"/>
  <mergeCells count="13">
    <mergeCell ref="D15:E15"/>
    <mergeCell ref="D17:E17"/>
    <mergeCell ref="D18:E18"/>
    <mergeCell ref="I5:I6"/>
    <mergeCell ref="A1:I1"/>
    <mergeCell ref="A3:I3"/>
    <mergeCell ref="D13:E13"/>
    <mergeCell ref="D14:E14"/>
    <mergeCell ref="B4:H4"/>
    <mergeCell ref="B5:D5"/>
    <mergeCell ref="F5:F6"/>
    <mergeCell ref="G5:G6"/>
    <mergeCell ref="H5:H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2" orientation="landscape" horizontalDpi="4294967294" r:id="rId1"/>
  <headerFooter>
    <oddHeader>&amp;R&amp;14Příloha č. 13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6"/>
  <sheetViews>
    <sheetView view="pageBreakPreview" zoomScale="90" zoomScaleNormal="90" zoomScaleSheetLayoutView="90" workbookViewId="0">
      <selection sqref="A1:F1"/>
    </sheetView>
  </sheetViews>
  <sheetFormatPr defaultRowHeight="15.75"/>
  <cols>
    <col min="1" max="1" width="69.5703125" style="95" customWidth="1"/>
    <col min="2" max="2" width="24.140625" style="95" customWidth="1"/>
    <col min="3" max="3" width="19.7109375" style="95" customWidth="1"/>
    <col min="4" max="4" width="17.140625" style="95" customWidth="1"/>
    <col min="5" max="5" width="23.42578125" style="95" customWidth="1"/>
    <col min="6" max="6" width="21" style="95" customWidth="1"/>
    <col min="7" max="7" width="9.140625" style="95"/>
    <col min="8" max="8" width="22.28515625" style="95" customWidth="1"/>
    <col min="9" max="16384" width="9.140625" style="95"/>
  </cols>
  <sheetData>
    <row r="1" spans="1:14" ht="45" customHeight="1" thickBot="1">
      <c r="A1" s="617" t="s">
        <v>332</v>
      </c>
      <c r="B1" s="618"/>
      <c r="C1" s="618"/>
      <c r="D1" s="618"/>
      <c r="E1" s="618"/>
      <c r="F1" s="619"/>
      <c r="G1" s="339"/>
      <c r="H1" s="339"/>
      <c r="I1" s="339"/>
      <c r="J1" s="339"/>
      <c r="K1" s="339"/>
      <c r="L1" s="339"/>
      <c r="M1" s="339"/>
      <c r="N1" s="339"/>
    </row>
    <row r="2" spans="1:14" ht="13.5" customHeight="1">
      <c r="A2" s="622" t="s">
        <v>42</v>
      </c>
      <c r="B2" s="624" t="s">
        <v>111</v>
      </c>
      <c r="C2" s="626" t="s">
        <v>112</v>
      </c>
      <c r="D2" s="628" t="s">
        <v>225</v>
      </c>
      <c r="E2" s="530"/>
      <c r="F2" s="620" t="s">
        <v>333</v>
      </c>
    </row>
    <row r="3" spans="1:14">
      <c r="A3" s="623"/>
      <c r="B3" s="625"/>
      <c r="C3" s="627"/>
      <c r="D3" s="629"/>
      <c r="E3" s="531"/>
      <c r="F3" s="621"/>
    </row>
    <row r="4" spans="1:14" ht="65.25" customHeight="1" thickBot="1">
      <c r="A4" s="623"/>
      <c r="B4" s="625"/>
      <c r="C4" s="627"/>
      <c r="D4" s="629"/>
      <c r="E4" s="259" t="s">
        <v>138</v>
      </c>
      <c r="F4" s="621"/>
    </row>
    <row r="5" spans="1:14" ht="15.75" customHeight="1">
      <c r="A5" s="340" t="s">
        <v>43</v>
      </c>
      <c r="B5" s="341"/>
      <c r="C5" s="342"/>
      <c r="D5" s="343"/>
      <c r="E5" s="344"/>
      <c r="F5" s="345"/>
    </row>
    <row r="6" spans="1:14" ht="15.75" customHeight="1">
      <c r="A6" s="346" t="s">
        <v>185</v>
      </c>
      <c r="B6" s="347">
        <f>B9+B10</f>
        <v>7608029287</v>
      </c>
      <c r="C6" s="348"/>
      <c r="D6" s="349"/>
      <c r="E6" s="350">
        <f>B6+C6</f>
        <v>7608029287</v>
      </c>
      <c r="F6" s="347">
        <f>F9+F10</f>
        <v>2529546576.5500002</v>
      </c>
    </row>
    <row r="7" spans="1:14" ht="15.75" customHeight="1" thickBot="1">
      <c r="A7" s="351" t="s">
        <v>186</v>
      </c>
      <c r="B7" s="352">
        <f>SUM(B14:B23)</f>
        <v>106131068789</v>
      </c>
      <c r="C7" s="353">
        <f>C19+C21+C22+C23</f>
        <v>1255848193.9200001</v>
      </c>
      <c r="D7" s="354"/>
      <c r="E7" s="355">
        <f>B7+C7+D7</f>
        <v>107386916982.92</v>
      </c>
      <c r="F7" s="352">
        <f>SUM(F14:F23)</f>
        <v>49708061654.200005</v>
      </c>
      <c r="H7" s="177"/>
    </row>
    <row r="8" spans="1:14" ht="15.75" customHeight="1">
      <c r="A8" s="356" t="s">
        <v>44</v>
      </c>
      <c r="B8" s="357"/>
      <c r="C8" s="358"/>
      <c r="D8" s="349"/>
      <c r="E8" s="350"/>
      <c r="F8" s="347"/>
    </row>
    <row r="9" spans="1:14" ht="15.75" customHeight="1">
      <c r="A9" s="359" t="s">
        <v>45</v>
      </c>
      <c r="B9" s="357">
        <v>609349000</v>
      </c>
      <c r="C9" s="358"/>
      <c r="D9" s="349"/>
      <c r="E9" s="350">
        <f t="shared" ref="E9:E12" si="0">B9+C9</f>
        <v>609349000</v>
      </c>
      <c r="F9" s="347">
        <v>760273152.11000001</v>
      </c>
    </row>
    <row r="10" spans="1:14" ht="15.75" customHeight="1">
      <c r="A10" s="359" t="s">
        <v>46</v>
      </c>
      <c r="B10" s="357">
        <f>B11+B12</f>
        <v>6998680287</v>
      </c>
      <c r="C10" s="358"/>
      <c r="D10" s="349"/>
      <c r="E10" s="350">
        <f t="shared" si="0"/>
        <v>6998680287</v>
      </c>
      <c r="F10" s="347">
        <f>F11+F12</f>
        <v>1769273424.4400001</v>
      </c>
    </row>
    <row r="11" spans="1:14" ht="15.75" customHeight="1">
      <c r="A11" s="360" t="s">
        <v>47</v>
      </c>
      <c r="B11" s="357">
        <v>6851680287</v>
      </c>
      <c r="C11" s="358"/>
      <c r="D11" s="349"/>
      <c r="E11" s="350">
        <f t="shared" si="0"/>
        <v>6851680287</v>
      </c>
      <c r="F11" s="347">
        <v>1510318525.22</v>
      </c>
    </row>
    <row r="12" spans="1:14" ht="15.75" customHeight="1" thickBot="1">
      <c r="A12" s="360" t="s">
        <v>48</v>
      </c>
      <c r="B12" s="357">
        <v>147000000</v>
      </c>
      <c r="C12" s="358"/>
      <c r="D12" s="349"/>
      <c r="E12" s="350">
        <f t="shared" si="0"/>
        <v>147000000</v>
      </c>
      <c r="F12" s="347">
        <v>258954899.22</v>
      </c>
    </row>
    <row r="13" spans="1:14" ht="15.75" customHeight="1">
      <c r="A13" s="361" t="s">
        <v>49</v>
      </c>
      <c r="B13" s="362"/>
      <c r="C13" s="363"/>
      <c r="D13" s="364"/>
      <c r="E13" s="363"/>
      <c r="F13" s="362"/>
    </row>
    <row r="14" spans="1:14" ht="15.75" customHeight="1">
      <c r="A14" s="359" t="s">
        <v>334</v>
      </c>
      <c r="B14" s="347">
        <v>40250000000</v>
      </c>
      <c r="C14" s="358"/>
      <c r="D14" s="349"/>
      <c r="E14" s="358">
        <f t="shared" ref="E14:E30" si="1">B14+C14</f>
        <v>40250000000</v>
      </c>
      <c r="F14" s="347">
        <v>19120712098.389999</v>
      </c>
      <c r="H14" s="365"/>
    </row>
    <row r="15" spans="1:14" ht="15.75" customHeight="1">
      <c r="A15" s="359" t="s">
        <v>50</v>
      </c>
      <c r="B15" s="347">
        <v>11914899360</v>
      </c>
      <c r="C15" s="358"/>
      <c r="D15" s="349"/>
      <c r="E15" s="358">
        <f t="shared" si="1"/>
        <v>11914899360</v>
      </c>
      <c r="F15" s="347">
        <v>5490635269.6999998</v>
      </c>
    </row>
    <row r="16" spans="1:14" ht="15.75" customHeight="1">
      <c r="A16" s="359" t="s">
        <v>51</v>
      </c>
      <c r="B16" s="347">
        <v>2738194000</v>
      </c>
      <c r="C16" s="358"/>
      <c r="D16" s="349"/>
      <c r="E16" s="358">
        <f t="shared" si="1"/>
        <v>2738194000</v>
      </c>
      <c r="F16" s="347">
        <v>967665316.75</v>
      </c>
    </row>
    <row r="17" spans="1:6" ht="15.75" customHeight="1">
      <c r="A17" s="360" t="s">
        <v>52</v>
      </c>
      <c r="B17" s="347">
        <v>11000000000</v>
      </c>
      <c r="C17" s="358"/>
      <c r="D17" s="349"/>
      <c r="E17" s="358">
        <f t="shared" si="1"/>
        <v>11000000000</v>
      </c>
      <c r="F17" s="347">
        <v>4615332324.9200001</v>
      </c>
    </row>
    <row r="18" spans="1:6" ht="15.75" customHeight="1">
      <c r="A18" s="360" t="s">
        <v>53</v>
      </c>
      <c r="B18" s="347">
        <v>21000000000</v>
      </c>
      <c r="C18" s="358"/>
      <c r="D18" s="349"/>
      <c r="E18" s="358">
        <f t="shared" si="1"/>
        <v>21000000000</v>
      </c>
      <c r="F18" s="347">
        <v>10515960954.07</v>
      </c>
    </row>
    <row r="19" spans="1:6" ht="15.75" customHeight="1">
      <c r="A19" s="359" t="s">
        <v>54</v>
      </c>
      <c r="B19" s="347">
        <v>9668777979</v>
      </c>
      <c r="C19" s="358">
        <v>310609856.01999998</v>
      </c>
      <c r="D19" s="349"/>
      <c r="E19" s="358">
        <f t="shared" si="1"/>
        <v>9979387835.0200005</v>
      </c>
      <c r="F19" s="347">
        <v>4026692637.04</v>
      </c>
    </row>
    <row r="20" spans="1:6" ht="15.75" customHeight="1">
      <c r="A20" s="359" t="s">
        <v>55</v>
      </c>
      <c r="B20" s="347">
        <v>400000000</v>
      </c>
      <c r="C20" s="358"/>
      <c r="D20" s="349"/>
      <c r="E20" s="358">
        <f t="shared" si="1"/>
        <v>400000000</v>
      </c>
      <c r="F20" s="347">
        <v>134569554.75999999</v>
      </c>
    </row>
    <row r="21" spans="1:6" ht="15.75" customHeight="1">
      <c r="A21" s="359" t="s">
        <v>56</v>
      </c>
      <c r="B21" s="347">
        <v>3700000000</v>
      </c>
      <c r="C21" s="358"/>
      <c r="D21" s="349"/>
      <c r="E21" s="358">
        <f t="shared" si="1"/>
        <v>3700000000</v>
      </c>
      <c r="F21" s="347">
        <v>2058620080</v>
      </c>
    </row>
    <row r="22" spans="1:6" ht="15.75" customHeight="1">
      <c r="A22" s="359" t="s">
        <v>57</v>
      </c>
      <c r="B22" s="347">
        <v>4980397450</v>
      </c>
      <c r="C22" s="358">
        <v>918238337.89999998</v>
      </c>
      <c r="D22" s="349"/>
      <c r="E22" s="358">
        <f>B22+C22</f>
        <v>5898635787.8999996</v>
      </c>
      <c r="F22" s="347">
        <v>2322317418.5700002</v>
      </c>
    </row>
    <row r="23" spans="1:6" ht="15.75" customHeight="1" thickBot="1">
      <c r="A23" s="366" t="s">
        <v>58</v>
      </c>
      <c r="B23" s="352">
        <v>478800000</v>
      </c>
      <c r="C23" s="367">
        <v>27000000</v>
      </c>
      <c r="D23" s="354"/>
      <c r="E23" s="367">
        <f t="shared" si="1"/>
        <v>505800000</v>
      </c>
      <c r="F23" s="352">
        <v>455556000</v>
      </c>
    </row>
    <row r="24" spans="1:6" ht="15.75" customHeight="1">
      <c r="A24" s="356" t="s">
        <v>59</v>
      </c>
      <c r="B24" s="368"/>
      <c r="C24" s="358"/>
      <c r="D24" s="349"/>
      <c r="E24" s="350"/>
      <c r="F24" s="369"/>
    </row>
    <row r="25" spans="1:6" ht="15.75" customHeight="1">
      <c r="A25" s="359" t="s">
        <v>60</v>
      </c>
      <c r="B25" s="357">
        <v>2890521433</v>
      </c>
      <c r="C25" s="358">
        <v>386043840</v>
      </c>
      <c r="D25" s="349"/>
      <c r="E25" s="350">
        <f t="shared" si="1"/>
        <v>3276565273</v>
      </c>
      <c r="F25" s="347">
        <v>1257646253</v>
      </c>
    </row>
    <row r="26" spans="1:6" ht="15.75" customHeight="1">
      <c r="A26" s="359" t="s">
        <v>61</v>
      </c>
      <c r="B26" s="357">
        <v>1632777286</v>
      </c>
      <c r="C26" s="358">
        <v>127148470</v>
      </c>
      <c r="D26" s="349"/>
      <c r="E26" s="350">
        <f t="shared" si="1"/>
        <v>1759925756</v>
      </c>
      <c r="F26" s="347">
        <v>638227015</v>
      </c>
    </row>
    <row r="27" spans="1:6" ht="15.75" customHeight="1">
      <c r="A27" s="359" t="s">
        <v>62</v>
      </c>
      <c r="B27" s="357">
        <v>28868773</v>
      </c>
      <c r="C27" s="358">
        <v>3604694</v>
      </c>
      <c r="D27" s="349"/>
      <c r="E27" s="350">
        <f t="shared" si="1"/>
        <v>32473467</v>
      </c>
      <c r="F27" s="347">
        <v>12563431.310000001</v>
      </c>
    </row>
    <row r="28" spans="1:6" ht="15.75" customHeight="1">
      <c r="A28" s="359" t="s">
        <v>63</v>
      </c>
      <c r="B28" s="357">
        <v>2173120588</v>
      </c>
      <c r="C28" s="358">
        <v>360469440</v>
      </c>
      <c r="D28" s="349"/>
      <c r="E28" s="350">
        <f t="shared" si="1"/>
        <v>2533590028</v>
      </c>
      <c r="F28" s="347">
        <v>1254991212</v>
      </c>
    </row>
    <row r="29" spans="1:6" ht="15.75" customHeight="1">
      <c r="A29" s="359" t="s">
        <v>335</v>
      </c>
      <c r="B29" s="357">
        <v>713756574</v>
      </c>
      <c r="C29" s="358"/>
      <c r="D29" s="349"/>
      <c r="E29" s="350">
        <f>B29</f>
        <v>713756574</v>
      </c>
      <c r="F29" s="347"/>
    </row>
    <row r="30" spans="1:6" ht="15.75" customHeight="1">
      <c r="A30" s="359" t="s">
        <v>64</v>
      </c>
      <c r="B30" s="357">
        <v>7751877009</v>
      </c>
      <c r="C30" s="358">
        <v>908557541.71000004</v>
      </c>
      <c r="D30" s="349"/>
      <c r="E30" s="350">
        <f t="shared" si="1"/>
        <v>8660434550.7099991</v>
      </c>
      <c r="F30" s="347">
        <v>3933027230.0700002</v>
      </c>
    </row>
    <row r="31" spans="1:6" ht="15.75" customHeight="1" thickBot="1">
      <c r="A31" s="370" t="s">
        <v>65</v>
      </c>
      <c r="B31" s="371">
        <v>155000000</v>
      </c>
      <c r="C31" s="367">
        <v>225128431.90000001</v>
      </c>
      <c r="D31" s="354"/>
      <c r="E31" s="355">
        <f>B31+C31</f>
        <v>380128431.89999998</v>
      </c>
      <c r="F31" s="352">
        <v>133577666.7</v>
      </c>
    </row>
    <row r="33" spans="5:5">
      <c r="E33" s="177"/>
    </row>
    <row r="34" spans="5:5">
      <c r="E34" s="372"/>
    </row>
    <row r="35" spans="5:5">
      <c r="E35" s="365"/>
    </row>
    <row r="36" spans="5:5">
      <c r="E36" s="365"/>
    </row>
  </sheetData>
  <mergeCells count="6">
    <mergeCell ref="A1:F1"/>
    <mergeCell ref="F2:F4"/>
    <mergeCell ref="A2:A4"/>
    <mergeCell ref="B2:B4"/>
    <mergeCell ref="C2:C4"/>
    <mergeCell ref="D2:D4"/>
  </mergeCells>
  <printOptions horizontalCentered="1"/>
  <pageMargins left="0.23622047244094491" right="0.23622047244094491" top="0.74803149606299213" bottom="0" header="0.31496062992125984" footer="0.31496062992125984"/>
  <pageSetup paperSize="9" scale="82" orientation="landscape" horizontalDpi="4294967294" r:id="rId1"/>
  <headerFooter>
    <oddHeader xml:space="preserve">&amp;RPříloha č. 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00"/>
  <sheetViews>
    <sheetView view="pageBreakPreview" zoomScale="80" zoomScaleNormal="70" zoomScaleSheetLayoutView="80" workbookViewId="0">
      <selection sqref="A1:P1"/>
    </sheetView>
  </sheetViews>
  <sheetFormatPr defaultRowHeight="12.75"/>
  <cols>
    <col min="1" max="1" width="22.7109375" style="1" customWidth="1"/>
    <col min="2" max="13" width="7.7109375" style="1" customWidth="1"/>
    <col min="14" max="14" width="10" style="1" customWidth="1"/>
    <col min="15" max="15" width="9.42578125" style="1" customWidth="1"/>
    <col min="16" max="16" width="11" style="1" customWidth="1"/>
    <col min="17" max="16384" width="9.140625" style="1"/>
  </cols>
  <sheetData>
    <row r="1" spans="1:16" ht="38.25" customHeight="1" thickBot="1">
      <c r="A1" s="638" t="s">
        <v>17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40"/>
    </row>
    <row r="2" spans="1:16" ht="21" customHeight="1" thickBot="1">
      <c r="A2" s="630" t="s">
        <v>192</v>
      </c>
      <c r="B2" s="632">
        <v>2014</v>
      </c>
      <c r="C2" s="633"/>
      <c r="D2" s="633"/>
      <c r="E2" s="633"/>
      <c r="F2" s="633"/>
      <c r="G2" s="634"/>
      <c r="H2" s="632">
        <v>2015</v>
      </c>
      <c r="I2" s="633"/>
      <c r="J2" s="633"/>
      <c r="K2" s="633"/>
      <c r="L2" s="633"/>
      <c r="M2" s="634"/>
      <c r="N2" s="635" t="s">
        <v>117</v>
      </c>
      <c r="O2" s="636"/>
      <c r="P2" s="637"/>
    </row>
    <row r="3" spans="1:16" ht="21" customHeight="1" thickBot="1">
      <c r="A3" s="631"/>
      <c r="B3" s="50">
        <v>1</v>
      </c>
      <c r="C3" s="51">
        <v>2</v>
      </c>
      <c r="D3" s="51">
        <v>3</v>
      </c>
      <c r="E3" s="51">
        <v>4</v>
      </c>
      <c r="F3" s="51">
        <v>5</v>
      </c>
      <c r="G3" s="52">
        <v>6</v>
      </c>
      <c r="H3" s="50">
        <v>1</v>
      </c>
      <c r="I3" s="51">
        <v>2</v>
      </c>
      <c r="J3" s="51">
        <v>3</v>
      </c>
      <c r="K3" s="51">
        <v>4</v>
      </c>
      <c r="L3" s="51">
        <v>5</v>
      </c>
      <c r="M3" s="52">
        <v>6</v>
      </c>
      <c r="N3" s="53">
        <v>2014</v>
      </c>
      <c r="O3" s="189">
        <v>2015</v>
      </c>
      <c r="P3" s="54" t="s">
        <v>113</v>
      </c>
    </row>
    <row r="4" spans="1:16" ht="21" customHeight="1">
      <c r="A4" s="191" t="s">
        <v>1</v>
      </c>
      <c r="B4" s="56">
        <v>5.3601497605900112</v>
      </c>
      <c r="C4" s="55">
        <v>5.3887580493749896</v>
      </c>
      <c r="D4" s="55">
        <v>5.3645311154101414</v>
      </c>
      <c r="E4" s="55">
        <v>5.3541871880209557</v>
      </c>
      <c r="F4" s="55">
        <v>5.298855043977774</v>
      </c>
      <c r="G4" s="57">
        <v>5.2638841800348555</v>
      </c>
      <c r="H4" s="56">
        <v>5.0839937669891997</v>
      </c>
      <c r="I4" s="55">
        <v>5.0695190235525143</v>
      </c>
      <c r="J4" s="55">
        <v>4.9550145777809576</v>
      </c>
      <c r="K4" s="55">
        <v>4.7890805931412714</v>
      </c>
      <c r="L4" s="55">
        <v>4.6147566030011546</v>
      </c>
      <c r="M4" s="57">
        <v>4.5098504348400787</v>
      </c>
      <c r="N4" s="58">
        <v>5.3278514954931069</v>
      </c>
      <c r="O4" s="58">
        <v>4.8793795692241453</v>
      </c>
      <c r="P4" s="59">
        <f>+O4-N4</f>
        <v>-0.4484719262689616</v>
      </c>
    </row>
    <row r="5" spans="1:16" ht="21" customHeight="1">
      <c r="A5" s="75" t="s">
        <v>2</v>
      </c>
      <c r="B5" s="60">
        <v>7.2698571803605105</v>
      </c>
      <c r="C5" s="61">
        <v>7.2742436913679001</v>
      </c>
      <c r="D5" s="61">
        <v>7.0689972484714358</v>
      </c>
      <c r="E5" s="61">
        <v>6.7560602961325866</v>
      </c>
      <c r="F5" s="61">
        <v>6.4930395848289537</v>
      </c>
      <c r="G5" s="62">
        <v>6.3554474204414149</v>
      </c>
      <c r="H5" s="60">
        <v>6.5245702923917879</v>
      </c>
      <c r="I5" s="61">
        <v>6.4096788945313881</v>
      </c>
      <c r="J5" s="61">
        <v>6.1486818964653143</v>
      </c>
      <c r="K5" s="61">
        <v>5.8349192309322788</v>
      </c>
      <c r="L5" s="61">
        <v>5.5793263167549467</v>
      </c>
      <c r="M5" s="62">
        <v>5.4468462969889009</v>
      </c>
      <c r="N5" s="58">
        <v>6.9149576265171504</v>
      </c>
      <c r="O5" s="58">
        <v>6.0672255077799404</v>
      </c>
      <c r="P5" s="63">
        <f t="shared" ref="P5:P18" si="0">+O5-N5</f>
        <v>-0.84773211873720999</v>
      </c>
    </row>
    <row r="6" spans="1:16" ht="21" customHeight="1">
      <c r="A6" s="75" t="s">
        <v>3</v>
      </c>
      <c r="B6" s="60">
        <v>7.9060023045497401</v>
      </c>
      <c r="C6" s="61">
        <v>7.8195905588117443</v>
      </c>
      <c r="D6" s="61">
        <v>7.3788109791634611</v>
      </c>
      <c r="E6" s="61">
        <v>6.7515385261899654</v>
      </c>
      <c r="F6" s="61">
        <v>6.2505984367081657</v>
      </c>
      <c r="G6" s="62">
        <v>5.9714299074160673</v>
      </c>
      <c r="H6" s="60">
        <v>6.6742815240996141</v>
      </c>
      <c r="I6" s="61">
        <v>6.5920862987964153</v>
      </c>
      <c r="J6" s="61">
        <v>6.0323510381742249</v>
      </c>
      <c r="K6" s="61">
        <v>5.3306174351245703</v>
      </c>
      <c r="L6" s="61">
        <v>4.8062158126764647</v>
      </c>
      <c r="M6" s="62">
        <v>4.5714555520143536</v>
      </c>
      <c r="N6" s="58">
        <v>7.1074502591318405</v>
      </c>
      <c r="O6" s="58">
        <v>5.8045801041587186</v>
      </c>
      <c r="P6" s="63">
        <f t="shared" si="0"/>
        <v>-1.3028701549731219</v>
      </c>
    </row>
    <row r="7" spans="1:16" ht="21" customHeight="1">
      <c r="A7" s="75" t="s">
        <v>4</v>
      </c>
      <c r="B7" s="60">
        <v>6.9326216857883187</v>
      </c>
      <c r="C7" s="61">
        <v>6.774705559978905</v>
      </c>
      <c r="D7" s="61">
        <v>6.3731221288747255</v>
      </c>
      <c r="E7" s="61">
        <v>5.9004143141791836</v>
      </c>
      <c r="F7" s="61">
        <v>5.6095279310282278</v>
      </c>
      <c r="G7" s="62">
        <v>5.479675893264722</v>
      </c>
      <c r="H7" s="60">
        <v>5.9001512859304084</v>
      </c>
      <c r="I7" s="61">
        <v>5.7201856124324912</v>
      </c>
      <c r="J7" s="61">
        <v>5.2820056046921069</v>
      </c>
      <c r="K7" s="61">
        <v>4.8662663613077566</v>
      </c>
      <c r="L7" s="61">
        <v>4.6303281534288914</v>
      </c>
      <c r="M7" s="62">
        <v>4.5237603872508174</v>
      </c>
      <c r="N7" s="58">
        <v>6.2589812132340397</v>
      </c>
      <c r="O7" s="58">
        <v>5.252434860424505</v>
      </c>
      <c r="P7" s="63">
        <f t="shared" si="0"/>
        <v>-1.0065463528095346</v>
      </c>
    </row>
    <row r="8" spans="1:16" ht="21" customHeight="1">
      <c r="A8" s="75" t="s">
        <v>5</v>
      </c>
      <c r="B8" s="60">
        <v>9.6937931302985163</v>
      </c>
      <c r="C8" s="61">
        <v>9.5310254098959728</v>
      </c>
      <c r="D8" s="61">
        <v>9.1518412464572645</v>
      </c>
      <c r="E8" s="61">
        <v>8.6348129539300693</v>
      </c>
      <c r="F8" s="61">
        <v>8.2179850377481269</v>
      </c>
      <c r="G8" s="62">
        <v>8.018627450980393</v>
      </c>
      <c r="H8" s="60">
        <v>8.4320870612865644</v>
      </c>
      <c r="I8" s="61">
        <v>8.2350324924019667</v>
      </c>
      <c r="J8" s="61">
        <v>7.9180698344880103</v>
      </c>
      <c r="K8" s="61">
        <v>7.5380044565486513</v>
      </c>
      <c r="L8" s="61">
        <v>7.2215003422041919</v>
      </c>
      <c r="M8" s="62">
        <v>6.9708101667990459</v>
      </c>
      <c r="N8" s="58">
        <v>8.9838373436203849</v>
      </c>
      <c r="O8" s="58">
        <v>7.8232488757519896</v>
      </c>
      <c r="P8" s="63">
        <f t="shared" si="0"/>
        <v>-1.1605884678683953</v>
      </c>
    </row>
    <row r="9" spans="1:16" ht="21" customHeight="1">
      <c r="A9" s="75" t="s">
        <v>6</v>
      </c>
      <c r="B9" s="60">
        <v>11.927252220499083</v>
      </c>
      <c r="C9" s="61">
        <v>11.891341438359223</v>
      </c>
      <c r="D9" s="61">
        <v>11.709380309398194</v>
      </c>
      <c r="E9" s="61">
        <v>11.322037537349484</v>
      </c>
      <c r="F9" s="61">
        <v>11.001142259668924</v>
      </c>
      <c r="G9" s="62">
        <v>10.822941659583472</v>
      </c>
      <c r="H9" s="60">
        <v>10.893812897693939</v>
      </c>
      <c r="I9" s="61">
        <v>10.728574912168204</v>
      </c>
      <c r="J9" s="61">
        <v>10.416843642515412</v>
      </c>
      <c r="K9" s="61">
        <v>9.9703883899320527</v>
      </c>
      <c r="L9" s="61">
        <v>9.6527294349692543</v>
      </c>
      <c r="M9" s="62">
        <v>9.4038108060538868</v>
      </c>
      <c r="N9" s="58">
        <v>11.499313367508719</v>
      </c>
      <c r="O9" s="58">
        <v>10.283937202254016</v>
      </c>
      <c r="P9" s="63">
        <f t="shared" si="0"/>
        <v>-1.2153761652547033</v>
      </c>
    </row>
    <row r="10" spans="1:16" ht="21" customHeight="1">
      <c r="A10" s="75" t="s">
        <v>7</v>
      </c>
      <c r="B10" s="60">
        <v>8.8463980760916563</v>
      </c>
      <c r="C10" s="61">
        <v>8.8619576424454483</v>
      </c>
      <c r="D10" s="61">
        <v>8.7590969221868473</v>
      </c>
      <c r="E10" s="61">
        <v>8.4094190373548603</v>
      </c>
      <c r="F10" s="61">
        <v>8.0624218116971402</v>
      </c>
      <c r="G10" s="62">
        <v>7.8773889134050714</v>
      </c>
      <c r="H10" s="60">
        <v>7.7713681048607324</v>
      </c>
      <c r="I10" s="61">
        <v>7.646181007311184</v>
      </c>
      <c r="J10" s="61">
        <v>7.3529914237878842</v>
      </c>
      <c r="K10" s="61">
        <v>7.0540570160417548</v>
      </c>
      <c r="L10" s="61">
        <v>6.7086996641705285</v>
      </c>
      <c r="M10" s="62">
        <v>6.4464183322059974</v>
      </c>
      <c r="N10" s="58">
        <v>8.5179085737938305</v>
      </c>
      <c r="O10" s="58">
        <v>7.2701365414867727</v>
      </c>
      <c r="P10" s="63">
        <f t="shared" si="0"/>
        <v>-1.2477720323070578</v>
      </c>
    </row>
    <row r="11" spans="1:16" ht="21" customHeight="1">
      <c r="A11" s="75" t="s">
        <v>8</v>
      </c>
      <c r="B11" s="60">
        <v>7.703826502880748</v>
      </c>
      <c r="C11" s="61">
        <v>7.7201152223524829</v>
      </c>
      <c r="D11" s="61">
        <v>7.4382415236933657</v>
      </c>
      <c r="E11" s="61">
        <v>6.8941918104035906</v>
      </c>
      <c r="F11" s="61">
        <v>6.4811429382199988</v>
      </c>
      <c r="G11" s="62">
        <v>6.2525274605169683</v>
      </c>
      <c r="H11" s="60">
        <v>6.4456878892448142</v>
      </c>
      <c r="I11" s="61">
        <v>6.2380489898559137</v>
      </c>
      <c r="J11" s="61">
        <v>5.9440155078034653</v>
      </c>
      <c r="K11" s="61">
        <v>5.4109840081791702</v>
      </c>
      <c r="L11" s="61">
        <v>5.0247635454108766</v>
      </c>
      <c r="M11" s="62">
        <v>4.7927092458059652</v>
      </c>
      <c r="N11" s="58">
        <v>7.1701932237177024</v>
      </c>
      <c r="O11" s="58">
        <v>5.7738837267540388</v>
      </c>
      <c r="P11" s="63">
        <f t="shared" si="0"/>
        <v>-1.3963094969636636</v>
      </c>
    </row>
    <row r="12" spans="1:16" ht="21" customHeight="1">
      <c r="A12" s="75" t="s">
        <v>9</v>
      </c>
      <c r="B12" s="60">
        <v>8.0867963458405043</v>
      </c>
      <c r="C12" s="61">
        <v>7.9448832708880275</v>
      </c>
      <c r="D12" s="61">
        <v>7.6523800754994928</v>
      </c>
      <c r="E12" s="61">
        <v>6.8713011778549422</v>
      </c>
      <c r="F12" s="61">
        <v>6.3347267539646133</v>
      </c>
      <c r="G12" s="62">
        <v>6.0706076671633342</v>
      </c>
      <c r="H12" s="60">
        <v>6.5254392094664535</v>
      </c>
      <c r="I12" s="61">
        <v>6.3821456538762726</v>
      </c>
      <c r="J12" s="61">
        <v>5.9465325676612855</v>
      </c>
      <c r="K12" s="61">
        <v>5.2583208273711888</v>
      </c>
      <c r="L12" s="61">
        <v>4.8484195381375796</v>
      </c>
      <c r="M12" s="62">
        <v>4.6306173962213562</v>
      </c>
      <c r="N12" s="58">
        <v>7.2750373269164941</v>
      </c>
      <c r="O12" s="58">
        <v>5.732622070999227</v>
      </c>
      <c r="P12" s="63">
        <f t="shared" si="0"/>
        <v>-1.542415255917267</v>
      </c>
    </row>
    <row r="13" spans="1:16" ht="21" customHeight="1">
      <c r="A13" s="75" t="s">
        <v>10</v>
      </c>
      <c r="B13" s="60">
        <v>8.6004518605853271</v>
      </c>
      <c r="C13" s="61">
        <v>8.4856992556812081</v>
      </c>
      <c r="D13" s="61">
        <v>8.0205130591859355</v>
      </c>
      <c r="E13" s="61">
        <v>7.2009666899604001</v>
      </c>
      <c r="F13" s="61">
        <v>6.7317246584164048</v>
      </c>
      <c r="G13" s="62">
        <v>6.546915622784212</v>
      </c>
      <c r="H13" s="60">
        <v>7.5996972559419378</v>
      </c>
      <c r="I13" s="61">
        <v>7.4955530377302004</v>
      </c>
      <c r="J13" s="61">
        <v>6.9937651683874638</v>
      </c>
      <c r="K13" s="61">
        <v>6.1577983592921024</v>
      </c>
      <c r="L13" s="61">
        <v>5.7887098815765068</v>
      </c>
      <c r="M13" s="62">
        <v>5.60325909255599</v>
      </c>
      <c r="N13" s="58">
        <v>7.7231166568875702</v>
      </c>
      <c r="O13" s="58">
        <v>6.753229327882095</v>
      </c>
      <c r="P13" s="63">
        <f t="shared" si="0"/>
        <v>-0.96988732900547525</v>
      </c>
    </row>
    <row r="14" spans="1:16" ht="21" customHeight="1">
      <c r="A14" s="75" t="s">
        <v>11</v>
      </c>
      <c r="B14" s="60">
        <v>9.3671989639590549</v>
      </c>
      <c r="C14" s="61">
        <v>9.2717960942839497</v>
      </c>
      <c r="D14" s="61">
        <v>9.0750719735274448</v>
      </c>
      <c r="E14" s="61">
        <v>8.5423868291852827</v>
      </c>
      <c r="F14" s="61">
        <v>8.1562342395674676</v>
      </c>
      <c r="G14" s="62">
        <v>7.9838359999949136</v>
      </c>
      <c r="H14" s="60">
        <v>8.4152800239133594</v>
      </c>
      <c r="I14" s="61">
        <v>8.2517591528977619</v>
      </c>
      <c r="J14" s="61">
        <v>7.9218005753641396</v>
      </c>
      <c r="K14" s="61">
        <v>7.3804575134139556</v>
      </c>
      <c r="L14" s="61">
        <v>6.9653155870453123</v>
      </c>
      <c r="M14" s="62">
        <v>6.7821095566613598</v>
      </c>
      <c r="N14" s="58">
        <v>8.8121026730492655</v>
      </c>
      <c r="O14" s="58">
        <v>7.7420421134986306</v>
      </c>
      <c r="P14" s="63">
        <f t="shared" si="0"/>
        <v>-1.0700605595506349</v>
      </c>
    </row>
    <row r="15" spans="1:16" ht="21" customHeight="1">
      <c r="A15" s="75" t="s">
        <v>12</v>
      </c>
      <c r="B15" s="60">
        <v>10.478575118561714</v>
      </c>
      <c r="C15" s="61">
        <v>10.486166431409817</v>
      </c>
      <c r="D15" s="61">
        <v>10.054091862905105</v>
      </c>
      <c r="E15" s="61">
        <v>9.2767427744315256</v>
      </c>
      <c r="F15" s="61">
        <v>8.7722248694303513</v>
      </c>
      <c r="G15" s="62">
        <v>8.5302635457263296</v>
      </c>
      <c r="H15" s="60">
        <v>9.1996196734275042</v>
      </c>
      <c r="I15" s="61">
        <v>9.0089135375086844</v>
      </c>
      <c r="J15" s="61">
        <v>8.4710953287070776</v>
      </c>
      <c r="K15" s="61">
        <v>7.6853027078801723</v>
      </c>
      <c r="L15" s="61">
        <v>7.1517039572273413</v>
      </c>
      <c r="M15" s="62">
        <v>6.8351399817363694</v>
      </c>
      <c r="N15" s="58">
        <v>9.7043113775672705</v>
      </c>
      <c r="O15" s="58">
        <v>8.2253465774555163</v>
      </c>
      <c r="P15" s="63">
        <f t="shared" si="0"/>
        <v>-1.4789648001117541</v>
      </c>
    </row>
    <row r="16" spans="1:16" ht="21" customHeight="1">
      <c r="A16" s="75" t="s">
        <v>13</v>
      </c>
      <c r="B16" s="60">
        <v>8.7482365981459083</v>
      </c>
      <c r="C16" s="61">
        <v>8.672620368315954</v>
      </c>
      <c r="D16" s="61">
        <v>8.3432594761015508</v>
      </c>
      <c r="E16" s="61">
        <v>7.7400858802727956</v>
      </c>
      <c r="F16" s="61">
        <v>7.2655371514485338</v>
      </c>
      <c r="G16" s="62">
        <v>7.1198131612041289</v>
      </c>
      <c r="H16" s="60">
        <v>7.5665412787531112</v>
      </c>
      <c r="I16" s="61">
        <v>7.4483988030814281</v>
      </c>
      <c r="J16" s="61">
        <v>7.0873108146697668</v>
      </c>
      <c r="K16" s="61">
        <v>6.5488440891065123</v>
      </c>
      <c r="L16" s="61">
        <v>6.0759661838834367</v>
      </c>
      <c r="M16" s="62">
        <v>5.8173905483704349</v>
      </c>
      <c r="N16" s="58">
        <v>8.0832029347038414</v>
      </c>
      <c r="O16" s="58">
        <v>6.886846267672138</v>
      </c>
      <c r="P16" s="63">
        <f t="shared" si="0"/>
        <v>-1.1963566670317034</v>
      </c>
    </row>
    <row r="17" spans="1:16" ht="21" customHeight="1" thickBot="1">
      <c r="A17" s="66" t="s">
        <v>14</v>
      </c>
      <c r="B17" s="64">
        <v>10.917608559203876</v>
      </c>
      <c r="C17" s="65">
        <v>10.91758718769036</v>
      </c>
      <c r="D17" s="65">
        <v>10.717132334935444</v>
      </c>
      <c r="E17" s="65">
        <v>10.322284583004979</v>
      </c>
      <c r="F17" s="65">
        <v>9.9908057857447616</v>
      </c>
      <c r="G17" s="62">
        <v>9.8441485590332327</v>
      </c>
      <c r="H17" s="64">
        <v>9.9601318352568402</v>
      </c>
      <c r="I17" s="65">
        <v>9.8482606016197831</v>
      </c>
      <c r="J17" s="65">
        <v>9.5648371403757046</v>
      </c>
      <c r="K17" s="65">
        <v>9.1366042652070139</v>
      </c>
      <c r="L17" s="65">
        <v>8.7880961398184798</v>
      </c>
      <c r="M17" s="62">
        <v>8.5626180754464016</v>
      </c>
      <c r="N17" s="58">
        <v>10.503856132792826</v>
      </c>
      <c r="O17" s="58">
        <v>9.414072009486679</v>
      </c>
      <c r="P17" s="63">
        <f t="shared" si="0"/>
        <v>-1.0897841233061474</v>
      </c>
    </row>
    <row r="18" spans="1:16" ht="21" customHeight="1" thickBot="1">
      <c r="A18" s="66" t="s">
        <v>15</v>
      </c>
      <c r="B18" s="67">
        <v>8.6268450567374302</v>
      </c>
      <c r="C18" s="68">
        <v>8.5836570264515029</v>
      </c>
      <c r="D18" s="68">
        <v>8.3358203224656826</v>
      </c>
      <c r="E18" s="69">
        <v>7.8843460940863848</v>
      </c>
      <c r="F18" s="69">
        <v>7.5381140001103191</v>
      </c>
      <c r="G18" s="70">
        <v>7.3720647090670468</v>
      </c>
      <c r="H18" s="67">
        <v>7.6584603860920346</v>
      </c>
      <c r="I18" s="68">
        <v>7.5312025640890967</v>
      </c>
      <c r="J18" s="68">
        <v>7.1971111269484007</v>
      </c>
      <c r="K18" s="69">
        <v>6.7246267777872637</v>
      </c>
      <c r="L18" s="69">
        <v>6.3747456231108792</v>
      </c>
      <c r="M18" s="70">
        <v>6.1763398081806047</v>
      </c>
      <c r="N18" s="71">
        <v>8.1236979420447657</v>
      </c>
      <c r="O18" s="71">
        <v>7.0513050091113207</v>
      </c>
      <c r="P18" s="72">
        <f t="shared" si="0"/>
        <v>-1.072392932933445</v>
      </c>
    </row>
    <row r="19" spans="1:16" ht="21" customHeight="1">
      <c r="A19" s="74" t="s">
        <v>118</v>
      </c>
    </row>
    <row r="20" spans="1:16" ht="21" customHeight="1">
      <c r="A20" s="74"/>
    </row>
    <row r="21" spans="1:16" ht="21" customHeight="1" thickBot="1">
      <c r="C21" s="73"/>
    </row>
    <row r="22" spans="1:16" ht="39" customHeight="1" thickBot="1">
      <c r="A22" s="638" t="s">
        <v>16</v>
      </c>
      <c r="B22" s="639"/>
      <c r="C22" s="639"/>
      <c r="D22" s="639"/>
      <c r="E22" s="639"/>
      <c r="F22" s="639"/>
      <c r="G22" s="639"/>
      <c r="H22" s="639"/>
      <c r="I22" s="639"/>
      <c r="J22" s="639"/>
      <c r="K22" s="639"/>
      <c r="L22" s="639"/>
      <c r="M22" s="639"/>
      <c r="N22" s="639"/>
      <c r="O22" s="639"/>
      <c r="P22" s="640"/>
    </row>
    <row r="23" spans="1:16" ht="21" customHeight="1" thickBot="1">
      <c r="A23" s="630" t="s">
        <v>192</v>
      </c>
      <c r="B23" s="632">
        <v>2014</v>
      </c>
      <c r="C23" s="633"/>
      <c r="D23" s="633"/>
      <c r="E23" s="633"/>
      <c r="F23" s="633"/>
      <c r="G23" s="634"/>
      <c r="H23" s="632">
        <v>2015</v>
      </c>
      <c r="I23" s="633"/>
      <c r="J23" s="633"/>
      <c r="K23" s="633"/>
      <c r="L23" s="633"/>
      <c r="M23" s="634"/>
      <c r="N23" s="635" t="s">
        <v>117</v>
      </c>
      <c r="O23" s="636"/>
      <c r="P23" s="637"/>
    </row>
    <row r="24" spans="1:16" ht="21" customHeight="1" thickBot="1">
      <c r="A24" s="631"/>
      <c r="B24" s="50">
        <v>1</v>
      </c>
      <c r="C24" s="51">
        <v>2</v>
      </c>
      <c r="D24" s="51">
        <v>3</v>
      </c>
      <c r="E24" s="51">
        <v>4</v>
      </c>
      <c r="F24" s="51">
        <v>5</v>
      </c>
      <c r="G24" s="52">
        <v>6</v>
      </c>
      <c r="H24" s="50">
        <v>1</v>
      </c>
      <c r="I24" s="51">
        <v>2</v>
      </c>
      <c r="J24" s="51">
        <v>3</v>
      </c>
      <c r="K24" s="51">
        <v>4</v>
      </c>
      <c r="L24" s="51">
        <v>5</v>
      </c>
      <c r="M24" s="52">
        <v>6</v>
      </c>
      <c r="N24" s="189">
        <v>2014</v>
      </c>
      <c r="O24" s="189">
        <v>2015</v>
      </c>
      <c r="P24" s="54" t="s">
        <v>113</v>
      </c>
    </row>
    <row r="25" spans="1:16" ht="21" customHeight="1">
      <c r="A25" s="191" t="s">
        <v>1</v>
      </c>
      <c r="B25" s="56">
        <v>46.841999999999999</v>
      </c>
      <c r="C25" s="55">
        <v>46.906999999999996</v>
      </c>
      <c r="D25" s="55">
        <v>46.768000000000001</v>
      </c>
      <c r="E25" s="55">
        <v>46.317999999999998</v>
      </c>
      <c r="F25" s="55">
        <v>45.874000000000002</v>
      </c>
      <c r="G25" s="57">
        <v>45.506999999999998</v>
      </c>
      <c r="H25" s="56">
        <v>43.978000000000002</v>
      </c>
      <c r="I25" s="55">
        <v>43.875999999999998</v>
      </c>
      <c r="J25" s="55">
        <v>43.125</v>
      </c>
      <c r="K25" s="55">
        <v>42.037999999999997</v>
      </c>
      <c r="L25" s="55">
        <v>40.679000000000002</v>
      </c>
      <c r="M25" s="57">
        <v>39.764000000000003</v>
      </c>
      <c r="N25" s="58">
        <v>46.320583333333339</v>
      </c>
      <c r="O25" s="58">
        <v>42.554583333333333</v>
      </c>
      <c r="P25" s="59">
        <f>+O25-N25</f>
        <v>-3.7660000000000053</v>
      </c>
    </row>
    <row r="26" spans="1:16" ht="21" customHeight="1">
      <c r="A26" s="75" t="s">
        <v>2</v>
      </c>
      <c r="B26" s="60">
        <v>64.992999999999995</v>
      </c>
      <c r="C26" s="61">
        <v>65.119</v>
      </c>
      <c r="D26" s="61">
        <v>63.264000000000003</v>
      </c>
      <c r="E26" s="61">
        <v>60.198</v>
      </c>
      <c r="F26" s="61">
        <v>57.942</v>
      </c>
      <c r="G26" s="62">
        <v>56.698999999999998</v>
      </c>
      <c r="H26" s="60">
        <v>58.213999999999999</v>
      </c>
      <c r="I26" s="61">
        <v>57.329000000000001</v>
      </c>
      <c r="J26" s="61">
        <v>55.149000000000001</v>
      </c>
      <c r="K26" s="61">
        <v>52.1</v>
      </c>
      <c r="L26" s="61">
        <v>49.826000000000001</v>
      </c>
      <c r="M26" s="62">
        <v>48.613999999999997</v>
      </c>
      <c r="N26" s="58">
        <v>61.784333333333336</v>
      </c>
      <c r="O26" s="58">
        <v>54.210333333333338</v>
      </c>
      <c r="P26" s="63">
        <f t="shared" ref="P26:P39" si="1">+O26-N26</f>
        <v>-7.5739999999999981</v>
      </c>
    </row>
    <row r="27" spans="1:16" ht="21" customHeight="1">
      <c r="A27" s="75" t="s">
        <v>3</v>
      </c>
      <c r="B27" s="60">
        <v>35.093000000000004</v>
      </c>
      <c r="C27" s="61">
        <v>34.694000000000003</v>
      </c>
      <c r="D27" s="61">
        <v>32.738</v>
      </c>
      <c r="E27" s="61">
        <v>30.074000000000002</v>
      </c>
      <c r="F27" s="61">
        <v>27.934999999999999</v>
      </c>
      <c r="G27" s="62">
        <v>26.681999999999999</v>
      </c>
      <c r="H27" s="60">
        <v>29.666</v>
      </c>
      <c r="I27" s="61">
        <v>29.372</v>
      </c>
      <c r="J27" s="61">
        <v>27.024999999999999</v>
      </c>
      <c r="K27" s="61">
        <v>23.997</v>
      </c>
      <c r="L27" s="61">
        <v>21.736999999999998</v>
      </c>
      <c r="M27" s="62">
        <v>20.689</v>
      </c>
      <c r="N27" s="58">
        <v>31.608416666666667</v>
      </c>
      <c r="O27" s="58">
        <v>25.994</v>
      </c>
      <c r="P27" s="63">
        <f t="shared" si="1"/>
        <v>-5.6144166666666671</v>
      </c>
    </row>
    <row r="28" spans="1:16" ht="21" customHeight="1">
      <c r="A28" s="75" t="s">
        <v>4</v>
      </c>
      <c r="B28" s="60">
        <v>27.623999999999999</v>
      </c>
      <c r="C28" s="61">
        <v>26.99</v>
      </c>
      <c r="D28" s="61">
        <v>25.545000000000002</v>
      </c>
      <c r="E28" s="61">
        <v>23.567</v>
      </c>
      <c r="F28" s="61">
        <v>22.4</v>
      </c>
      <c r="G28" s="62">
        <v>21.814</v>
      </c>
      <c r="H28" s="60">
        <v>23.382999999999999</v>
      </c>
      <c r="I28" s="61">
        <v>22.696999999999999</v>
      </c>
      <c r="J28" s="61">
        <v>21.21</v>
      </c>
      <c r="K28" s="61">
        <v>19.649999999999999</v>
      </c>
      <c r="L28" s="61">
        <v>18.678000000000001</v>
      </c>
      <c r="M28" s="62">
        <v>18.244</v>
      </c>
      <c r="N28" s="58">
        <v>24.981249999999999</v>
      </c>
      <c r="O28" s="58">
        <v>21.010083333333331</v>
      </c>
      <c r="P28" s="63">
        <f t="shared" si="1"/>
        <v>-3.9711666666666687</v>
      </c>
    </row>
    <row r="29" spans="1:16" ht="21" customHeight="1">
      <c r="A29" s="75" t="s">
        <v>5</v>
      </c>
      <c r="B29" s="60">
        <v>20.34</v>
      </c>
      <c r="C29" s="61">
        <v>20.001000000000001</v>
      </c>
      <c r="D29" s="61">
        <v>19.276</v>
      </c>
      <c r="E29" s="61">
        <v>18.260000000000002</v>
      </c>
      <c r="F29" s="61">
        <v>17.405000000000001</v>
      </c>
      <c r="G29" s="62">
        <v>16.984999999999999</v>
      </c>
      <c r="H29" s="60">
        <v>17.786999999999999</v>
      </c>
      <c r="I29" s="61">
        <v>17.433</v>
      </c>
      <c r="J29" s="61">
        <v>16.785</v>
      </c>
      <c r="K29" s="61">
        <v>16.067</v>
      </c>
      <c r="L29" s="61">
        <v>15.388999999999999</v>
      </c>
      <c r="M29" s="62">
        <v>14.884</v>
      </c>
      <c r="N29" s="58">
        <v>18.929083333333331</v>
      </c>
      <c r="O29" s="58">
        <v>16.591333333333331</v>
      </c>
      <c r="P29" s="63">
        <f t="shared" si="1"/>
        <v>-2.3377499999999998</v>
      </c>
    </row>
    <row r="30" spans="1:16" ht="21" customHeight="1">
      <c r="A30" s="75" t="s">
        <v>6</v>
      </c>
      <c r="B30" s="60">
        <v>68.393000000000001</v>
      </c>
      <c r="C30" s="61">
        <v>67.977000000000004</v>
      </c>
      <c r="D30" s="61">
        <v>66.950999999999993</v>
      </c>
      <c r="E30" s="61">
        <v>64.819999999999993</v>
      </c>
      <c r="F30" s="61">
        <v>62.96</v>
      </c>
      <c r="G30" s="62">
        <v>61.844999999999999</v>
      </c>
      <c r="H30" s="60">
        <v>62.14</v>
      </c>
      <c r="I30" s="61">
        <v>61.283999999999999</v>
      </c>
      <c r="J30" s="61">
        <v>59.573999999999998</v>
      </c>
      <c r="K30" s="61">
        <v>56.94</v>
      </c>
      <c r="L30" s="61">
        <v>55.073</v>
      </c>
      <c r="M30" s="62">
        <v>53.677999999999997</v>
      </c>
      <c r="N30" s="58">
        <v>65.822249999999997</v>
      </c>
      <c r="O30" s="58">
        <v>58.710333333333338</v>
      </c>
      <c r="P30" s="63">
        <f t="shared" si="1"/>
        <v>-7.1119166666666587</v>
      </c>
    </row>
    <row r="31" spans="1:16" ht="21" customHeight="1">
      <c r="A31" s="75" t="s">
        <v>7</v>
      </c>
      <c r="B31" s="60">
        <v>27.068000000000001</v>
      </c>
      <c r="C31" s="61">
        <v>27.006</v>
      </c>
      <c r="D31" s="61">
        <v>26.692</v>
      </c>
      <c r="E31" s="61">
        <v>25.603000000000002</v>
      </c>
      <c r="F31" s="61">
        <v>24.606999999999999</v>
      </c>
      <c r="G31" s="62">
        <v>23.995000000000001</v>
      </c>
      <c r="H31" s="60">
        <v>23.777999999999999</v>
      </c>
      <c r="I31" s="61">
        <v>23.364999999999998</v>
      </c>
      <c r="J31" s="61">
        <v>22.552</v>
      </c>
      <c r="K31" s="61">
        <v>21.640999999999998</v>
      </c>
      <c r="L31" s="61">
        <v>20.600999999999999</v>
      </c>
      <c r="M31" s="62">
        <v>19.905000000000001</v>
      </c>
      <c r="N31" s="58">
        <v>25.988</v>
      </c>
      <c r="O31" s="58">
        <v>22.272916666666667</v>
      </c>
      <c r="P31" s="63">
        <f t="shared" si="1"/>
        <v>-3.7150833333333324</v>
      </c>
    </row>
    <row r="32" spans="1:16" ht="21" customHeight="1">
      <c r="A32" s="75" t="s">
        <v>8</v>
      </c>
      <c r="B32" s="60">
        <v>29.126000000000001</v>
      </c>
      <c r="C32" s="61">
        <v>29.036999999999999</v>
      </c>
      <c r="D32" s="61">
        <v>28.02</v>
      </c>
      <c r="E32" s="61">
        <v>25.998999999999999</v>
      </c>
      <c r="F32" s="61">
        <v>24.434999999999999</v>
      </c>
      <c r="G32" s="62">
        <v>23.54</v>
      </c>
      <c r="H32" s="60">
        <v>24.236000000000001</v>
      </c>
      <c r="I32" s="61">
        <v>23.564</v>
      </c>
      <c r="J32" s="61">
        <v>22.44</v>
      </c>
      <c r="K32" s="61">
        <v>20.506</v>
      </c>
      <c r="L32" s="61">
        <v>18.984999999999999</v>
      </c>
      <c r="M32" s="62">
        <v>18.132000000000001</v>
      </c>
      <c r="N32" s="58">
        <v>27.037666666666667</v>
      </c>
      <c r="O32" s="58">
        <v>21.78833333333333</v>
      </c>
      <c r="P32" s="63">
        <f t="shared" si="1"/>
        <v>-5.2493333333333361</v>
      </c>
    </row>
    <row r="33" spans="1:16" ht="21" customHeight="1">
      <c r="A33" s="75" t="s">
        <v>9</v>
      </c>
      <c r="B33" s="60">
        <v>28.605</v>
      </c>
      <c r="C33" s="61">
        <v>28.129000000000001</v>
      </c>
      <c r="D33" s="61">
        <v>27.206</v>
      </c>
      <c r="E33" s="61">
        <v>24.437999999999999</v>
      </c>
      <c r="F33" s="61">
        <v>22.545000000000002</v>
      </c>
      <c r="G33" s="62">
        <v>21.600999999999999</v>
      </c>
      <c r="H33" s="60">
        <v>22.981999999999999</v>
      </c>
      <c r="I33" s="61">
        <v>22.521000000000001</v>
      </c>
      <c r="J33" s="61">
        <v>21.047999999999998</v>
      </c>
      <c r="K33" s="61">
        <v>18.675999999999998</v>
      </c>
      <c r="L33" s="61">
        <v>17.218</v>
      </c>
      <c r="M33" s="62">
        <v>16.437999999999999</v>
      </c>
      <c r="N33" s="58">
        <v>25.818166666666666</v>
      </c>
      <c r="O33" s="58">
        <v>20.272166666666667</v>
      </c>
      <c r="P33" s="63">
        <f t="shared" si="1"/>
        <v>-5.5459999999999994</v>
      </c>
    </row>
    <row r="34" spans="1:16" ht="21" customHeight="1">
      <c r="A34" s="75" t="s">
        <v>10</v>
      </c>
      <c r="B34" s="60">
        <v>30.207999999999998</v>
      </c>
      <c r="C34" s="61">
        <v>29.681000000000001</v>
      </c>
      <c r="D34" s="61">
        <v>28.251999999999999</v>
      </c>
      <c r="E34" s="61">
        <v>25.417000000000002</v>
      </c>
      <c r="F34" s="61">
        <v>23.696999999999999</v>
      </c>
      <c r="G34" s="62">
        <v>22.92</v>
      </c>
      <c r="H34" s="60">
        <v>26.431000000000001</v>
      </c>
      <c r="I34" s="61">
        <v>26.047999999999998</v>
      </c>
      <c r="J34" s="61">
        <v>24.452999999999999</v>
      </c>
      <c r="K34" s="61">
        <v>21.527000000000001</v>
      </c>
      <c r="L34" s="61">
        <v>19.948</v>
      </c>
      <c r="M34" s="62">
        <v>19.294</v>
      </c>
      <c r="N34" s="58">
        <v>27.144500000000001</v>
      </c>
      <c r="O34" s="58">
        <v>23.47</v>
      </c>
      <c r="P34" s="63">
        <f t="shared" si="1"/>
        <v>-3.6745000000000019</v>
      </c>
    </row>
    <row r="35" spans="1:16" ht="21" customHeight="1">
      <c r="A35" s="75" t="s">
        <v>11</v>
      </c>
      <c r="B35" s="60">
        <v>75.378</v>
      </c>
      <c r="C35" s="61">
        <v>74.822999999999993</v>
      </c>
      <c r="D35" s="61">
        <v>73.2</v>
      </c>
      <c r="E35" s="61">
        <v>68.885000000000005</v>
      </c>
      <c r="F35" s="61">
        <v>65.88</v>
      </c>
      <c r="G35" s="62">
        <v>64.358999999999995</v>
      </c>
      <c r="H35" s="60">
        <v>67.613</v>
      </c>
      <c r="I35" s="61">
        <v>66.459999999999994</v>
      </c>
      <c r="J35" s="61">
        <v>63.857999999999997</v>
      </c>
      <c r="K35" s="61">
        <v>59.591999999999999</v>
      </c>
      <c r="L35" s="61">
        <v>56.195</v>
      </c>
      <c r="M35" s="62">
        <v>54.569000000000003</v>
      </c>
      <c r="N35" s="58">
        <v>71.055083333333329</v>
      </c>
      <c r="O35" s="58">
        <v>62.350666666666662</v>
      </c>
      <c r="P35" s="63">
        <f t="shared" si="1"/>
        <v>-8.7044166666666669</v>
      </c>
    </row>
    <row r="36" spans="1:16" ht="21" customHeight="1">
      <c r="A36" s="75" t="s">
        <v>12</v>
      </c>
      <c r="B36" s="60">
        <v>46.404000000000003</v>
      </c>
      <c r="C36" s="61">
        <v>46.314</v>
      </c>
      <c r="D36" s="61">
        <v>44.645000000000003</v>
      </c>
      <c r="E36" s="61">
        <v>41.402000000000001</v>
      </c>
      <c r="F36" s="61">
        <v>39.131</v>
      </c>
      <c r="G36" s="62">
        <v>38.079000000000001</v>
      </c>
      <c r="H36" s="60">
        <v>40.555</v>
      </c>
      <c r="I36" s="61">
        <v>39.868000000000002</v>
      </c>
      <c r="J36" s="61">
        <v>37.642000000000003</v>
      </c>
      <c r="K36" s="61">
        <v>34.274000000000001</v>
      </c>
      <c r="L36" s="61">
        <v>31.852</v>
      </c>
      <c r="M36" s="62">
        <v>30.506</v>
      </c>
      <c r="N36" s="58">
        <v>43.102916666666665</v>
      </c>
      <c r="O36" s="58">
        <v>36.489833333333337</v>
      </c>
      <c r="P36" s="63">
        <f t="shared" si="1"/>
        <v>-6.6130833333333285</v>
      </c>
    </row>
    <row r="37" spans="1:16" ht="21" customHeight="1">
      <c r="A37" s="75" t="s">
        <v>13</v>
      </c>
      <c r="B37" s="60">
        <v>35.485999999999997</v>
      </c>
      <c r="C37" s="61">
        <v>35.093000000000004</v>
      </c>
      <c r="D37" s="61">
        <v>33.920999999999999</v>
      </c>
      <c r="E37" s="61">
        <v>31.558</v>
      </c>
      <c r="F37" s="61">
        <v>29.574000000000002</v>
      </c>
      <c r="G37" s="62">
        <v>28.899000000000001</v>
      </c>
      <c r="H37" s="60">
        <v>30.247</v>
      </c>
      <c r="I37" s="61">
        <v>29.835000000000001</v>
      </c>
      <c r="J37" s="61">
        <v>28.335999999999999</v>
      </c>
      <c r="K37" s="61">
        <v>26.187000000000001</v>
      </c>
      <c r="L37" s="61">
        <v>24.295000000000002</v>
      </c>
      <c r="M37" s="62">
        <v>23.413</v>
      </c>
      <c r="N37" s="58">
        <v>32.845083333333335</v>
      </c>
      <c r="O37" s="58">
        <v>27.554333333333332</v>
      </c>
      <c r="P37" s="63">
        <f t="shared" si="1"/>
        <v>-5.2907500000000027</v>
      </c>
    </row>
    <row r="38" spans="1:16" ht="21" customHeight="1" thickBot="1">
      <c r="A38" s="66" t="s">
        <v>14</v>
      </c>
      <c r="B38" s="64">
        <v>93.713999999999999</v>
      </c>
      <c r="C38" s="65">
        <v>93.619</v>
      </c>
      <c r="D38" s="65">
        <v>91.837000000000003</v>
      </c>
      <c r="E38" s="65">
        <v>88.369</v>
      </c>
      <c r="F38" s="65">
        <v>85.587999999999994</v>
      </c>
      <c r="G38" s="62">
        <v>84.254000000000005</v>
      </c>
      <c r="H38" s="64">
        <v>85.180999999999997</v>
      </c>
      <c r="I38" s="65">
        <v>84.465000000000003</v>
      </c>
      <c r="J38" s="65">
        <v>82.117999999999995</v>
      </c>
      <c r="K38" s="65">
        <v>78.39</v>
      </c>
      <c r="L38" s="65">
        <v>75.212999999999994</v>
      </c>
      <c r="M38" s="62">
        <v>73.265000000000001</v>
      </c>
      <c r="N38" s="58">
        <v>90.040333333333322</v>
      </c>
      <c r="O38" s="58">
        <v>80.656333333333322</v>
      </c>
      <c r="P38" s="63">
        <f t="shared" si="1"/>
        <v>-9.3840000000000003</v>
      </c>
    </row>
    <row r="39" spans="1:16" ht="21" customHeight="1" thickBot="1">
      <c r="A39" s="66" t="s">
        <v>15</v>
      </c>
      <c r="B39" s="67">
        <v>629.274</v>
      </c>
      <c r="C39" s="68">
        <v>625.39</v>
      </c>
      <c r="D39" s="68">
        <v>608.31500000000005</v>
      </c>
      <c r="E39" s="69">
        <v>574.90800000000002</v>
      </c>
      <c r="F39" s="69">
        <v>549.97299999999996</v>
      </c>
      <c r="G39" s="70">
        <v>537.17899999999997</v>
      </c>
      <c r="H39" s="67">
        <v>556.19100000000003</v>
      </c>
      <c r="I39" s="68">
        <v>548.11699999999996</v>
      </c>
      <c r="J39" s="68">
        <v>525.31500000000005</v>
      </c>
      <c r="K39" s="69">
        <v>491.58499999999998</v>
      </c>
      <c r="L39" s="69">
        <v>465.68900000000002</v>
      </c>
      <c r="M39" s="70">
        <v>451.39499999999998</v>
      </c>
      <c r="N39" s="71">
        <v>592.47766666666666</v>
      </c>
      <c r="O39" s="71">
        <v>513.92525000000001</v>
      </c>
      <c r="P39" s="72">
        <f t="shared" si="1"/>
        <v>-78.552416666666659</v>
      </c>
    </row>
    <row r="40" spans="1:16" ht="21" customHeight="1">
      <c r="A40" s="74" t="s">
        <v>118</v>
      </c>
      <c r="M40" s="73"/>
    </row>
    <row r="41" spans="1:16" ht="21" customHeight="1" thickBot="1">
      <c r="A41" s="74"/>
      <c r="M41" s="73"/>
    </row>
    <row r="42" spans="1:16" ht="39" customHeight="1" thickBot="1">
      <c r="A42" s="638" t="s">
        <v>114</v>
      </c>
      <c r="B42" s="639"/>
      <c r="C42" s="639"/>
      <c r="D42" s="639"/>
      <c r="E42" s="639"/>
      <c r="F42" s="639"/>
      <c r="G42" s="639"/>
      <c r="H42" s="639"/>
      <c r="I42" s="639"/>
      <c r="J42" s="639"/>
      <c r="K42" s="639"/>
      <c r="L42" s="639"/>
      <c r="M42" s="639"/>
      <c r="N42" s="639"/>
      <c r="O42" s="639"/>
      <c r="P42" s="640"/>
    </row>
    <row r="43" spans="1:16" ht="21" customHeight="1" thickBot="1">
      <c r="A43" s="630" t="s">
        <v>192</v>
      </c>
      <c r="B43" s="632">
        <v>2014</v>
      </c>
      <c r="C43" s="633"/>
      <c r="D43" s="633"/>
      <c r="E43" s="633"/>
      <c r="F43" s="633"/>
      <c r="G43" s="634"/>
      <c r="H43" s="632">
        <v>2015</v>
      </c>
      <c r="I43" s="633"/>
      <c r="J43" s="633"/>
      <c r="K43" s="633"/>
      <c r="L43" s="633"/>
      <c r="M43" s="634"/>
      <c r="N43" s="635" t="s">
        <v>117</v>
      </c>
      <c r="O43" s="636"/>
      <c r="P43" s="637"/>
    </row>
    <row r="44" spans="1:16" ht="21" customHeight="1" thickBot="1">
      <c r="A44" s="631"/>
      <c r="B44" s="50">
        <v>1</v>
      </c>
      <c r="C44" s="51">
        <v>2</v>
      </c>
      <c r="D44" s="51">
        <v>3</v>
      </c>
      <c r="E44" s="51">
        <v>4</v>
      </c>
      <c r="F44" s="51">
        <v>5</v>
      </c>
      <c r="G44" s="52">
        <v>6</v>
      </c>
      <c r="H44" s="50">
        <v>1</v>
      </c>
      <c r="I44" s="51">
        <v>2</v>
      </c>
      <c r="J44" s="51">
        <v>3</v>
      </c>
      <c r="K44" s="51">
        <v>4</v>
      </c>
      <c r="L44" s="51">
        <v>5</v>
      </c>
      <c r="M44" s="52">
        <v>6</v>
      </c>
      <c r="N44" s="189">
        <v>2014</v>
      </c>
      <c r="O44" s="189">
        <v>2015</v>
      </c>
      <c r="P44" s="54" t="s">
        <v>113</v>
      </c>
    </row>
    <row r="45" spans="1:16" ht="21" customHeight="1">
      <c r="A45" s="191" t="s">
        <v>1</v>
      </c>
      <c r="B45" s="56">
        <v>9.9179999999999993</v>
      </c>
      <c r="C45" s="55">
        <v>10.172000000000001</v>
      </c>
      <c r="D45" s="55">
        <v>9.8849999999999998</v>
      </c>
      <c r="E45" s="55">
        <v>9.9990000000000006</v>
      </c>
      <c r="F45" s="55">
        <v>10.151</v>
      </c>
      <c r="G45" s="57">
        <v>9.7100000000000009</v>
      </c>
      <c r="H45" s="56">
        <v>9.5679999999999996</v>
      </c>
      <c r="I45" s="55">
        <v>9.3819999999999997</v>
      </c>
      <c r="J45" s="55">
        <v>8.9819999999999993</v>
      </c>
      <c r="K45" s="55">
        <v>8.8420000000000005</v>
      </c>
      <c r="L45" s="55">
        <v>8.6690000000000005</v>
      </c>
      <c r="M45" s="57">
        <v>8.2769999999999992</v>
      </c>
      <c r="N45" s="58">
        <v>9.9618333333333347</v>
      </c>
      <c r="O45" s="58">
        <v>9.0269999999999992</v>
      </c>
      <c r="P45" s="59">
        <f>+O45-N45</f>
        <v>-0.9348333333333354</v>
      </c>
    </row>
    <row r="46" spans="1:16" ht="21" customHeight="1">
      <c r="A46" s="75" t="s">
        <v>2</v>
      </c>
      <c r="B46" s="60">
        <v>16.742999999999999</v>
      </c>
      <c r="C46" s="61">
        <v>16.998999999999999</v>
      </c>
      <c r="D46" s="61">
        <v>15.404</v>
      </c>
      <c r="E46" s="61">
        <v>13.763</v>
      </c>
      <c r="F46" s="61">
        <v>12.843999999999999</v>
      </c>
      <c r="G46" s="62">
        <v>11.95</v>
      </c>
      <c r="H46" s="60">
        <v>14.811</v>
      </c>
      <c r="I46" s="61">
        <v>14.474</v>
      </c>
      <c r="J46" s="61">
        <v>13.252000000000001</v>
      </c>
      <c r="K46" s="61">
        <v>11.756</v>
      </c>
      <c r="L46" s="61">
        <v>11.090999999999999</v>
      </c>
      <c r="M46" s="62">
        <v>10.702999999999999</v>
      </c>
      <c r="N46" s="58">
        <v>14.8025</v>
      </c>
      <c r="O46" s="58">
        <v>12.887666666666666</v>
      </c>
      <c r="P46" s="63">
        <f t="shared" ref="P46:P59" si="2">+O46-N46</f>
        <v>-1.9148333333333341</v>
      </c>
    </row>
    <row r="47" spans="1:16" ht="21" customHeight="1">
      <c r="A47" s="75" t="s">
        <v>3</v>
      </c>
      <c r="B47" s="60">
        <v>11.148</v>
      </c>
      <c r="C47" s="61">
        <v>11.189</v>
      </c>
      <c r="D47" s="61">
        <v>9.5289999999999999</v>
      </c>
      <c r="E47" s="61">
        <v>7.6710000000000003</v>
      </c>
      <c r="F47" s="61">
        <v>6.6420000000000003</v>
      </c>
      <c r="G47" s="62">
        <v>6.0270000000000001</v>
      </c>
      <c r="H47" s="60">
        <v>9.7590000000000003</v>
      </c>
      <c r="I47" s="61">
        <v>9.6120000000000001</v>
      </c>
      <c r="J47" s="61">
        <v>8.0139999999999993</v>
      </c>
      <c r="K47" s="61">
        <v>6.399</v>
      </c>
      <c r="L47" s="61">
        <v>5.2949999999999999</v>
      </c>
      <c r="M47" s="62">
        <v>4.9109999999999996</v>
      </c>
      <c r="N47" s="58">
        <v>8.8260000000000005</v>
      </c>
      <c r="O47" s="58">
        <v>7.5477499999999997</v>
      </c>
      <c r="P47" s="63">
        <f t="shared" si="2"/>
        <v>-1.2782500000000008</v>
      </c>
    </row>
    <row r="48" spans="1:16" ht="21" customHeight="1">
      <c r="A48" s="75" t="s">
        <v>4</v>
      </c>
      <c r="B48" s="60">
        <v>7.24</v>
      </c>
      <c r="C48" s="61">
        <v>7.6879999999999997</v>
      </c>
      <c r="D48" s="61">
        <v>6.62</v>
      </c>
      <c r="E48" s="61">
        <v>5.5369999999999999</v>
      </c>
      <c r="F48" s="61">
        <v>4.9560000000000004</v>
      </c>
      <c r="G48" s="62">
        <v>4.718</v>
      </c>
      <c r="H48" s="60">
        <v>6.6449999999999996</v>
      </c>
      <c r="I48" s="61">
        <v>6.5629999999999997</v>
      </c>
      <c r="J48" s="61">
        <v>5.694</v>
      </c>
      <c r="K48" s="61">
        <v>4.79</v>
      </c>
      <c r="L48" s="61">
        <v>4.5</v>
      </c>
      <c r="M48" s="62">
        <v>4.2089999999999996</v>
      </c>
      <c r="N48" s="58">
        <v>6.2283333333333326</v>
      </c>
      <c r="O48" s="58">
        <v>5.5145833333333334</v>
      </c>
      <c r="P48" s="63">
        <f t="shared" si="2"/>
        <v>-0.71374999999999922</v>
      </c>
    </row>
    <row r="49" spans="1:16" ht="21" customHeight="1">
      <c r="A49" s="75" t="s">
        <v>5</v>
      </c>
      <c r="B49" s="60">
        <v>3.9969999999999999</v>
      </c>
      <c r="C49" s="61">
        <v>3.9390000000000001</v>
      </c>
      <c r="D49" s="61">
        <v>3.5030000000000001</v>
      </c>
      <c r="E49" s="61">
        <v>3.0529999999999999</v>
      </c>
      <c r="F49" s="61">
        <v>2.7589999999999999</v>
      </c>
      <c r="G49" s="62">
        <v>2.5609999999999999</v>
      </c>
      <c r="H49" s="60">
        <v>3.4910000000000001</v>
      </c>
      <c r="I49" s="61">
        <v>3.4119999999999999</v>
      </c>
      <c r="J49" s="61">
        <v>3.1230000000000002</v>
      </c>
      <c r="K49" s="61">
        <v>2.8380000000000001</v>
      </c>
      <c r="L49" s="61">
        <v>2.621</v>
      </c>
      <c r="M49" s="62">
        <v>2.4159999999999999</v>
      </c>
      <c r="N49" s="58">
        <v>3.3574999999999999</v>
      </c>
      <c r="O49" s="58">
        <v>3.0361666666666665</v>
      </c>
      <c r="P49" s="63">
        <f t="shared" si="2"/>
        <v>-0.32133333333333347</v>
      </c>
    </row>
    <row r="50" spans="1:16" ht="21" customHeight="1">
      <c r="A50" s="75" t="s">
        <v>6</v>
      </c>
      <c r="B50" s="60">
        <v>11.675000000000001</v>
      </c>
      <c r="C50" s="61">
        <v>11.775</v>
      </c>
      <c r="D50" s="61">
        <v>10.914</v>
      </c>
      <c r="E50" s="61">
        <v>10.242000000000001</v>
      </c>
      <c r="F50" s="61">
        <v>9.5790000000000006</v>
      </c>
      <c r="G50" s="62">
        <v>8.9339999999999993</v>
      </c>
      <c r="H50" s="60">
        <v>10.461</v>
      </c>
      <c r="I50" s="61">
        <v>10.217000000000001</v>
      </c>
      <c r="J50" s="61">
        <v>9.5739999999999998</v>
      </c>
      <c r="K50" s="61">
        <v>8.9039999999999999</v>
      </c>
      <c r="L50" s="61">
        <v>8.3190000000000008</v>
      </c>
      <c r="M50" s="62">
        <v>7.883</v>
      </c>
      <c r="N50" s="58">
        <v>10.62175</v>
      </c>
      <c r="O50" s="58">
        <v>9.3502500000000008</v>
      </c>
      <c r="P50" s="63">
        <f t="shared" si="2"/>
        <v>-1.2714999999999996</v>
      </c>
    </row>
    <row r="51" spans="1:16" ht="21" customHeight="1">
      <c r="A51" s="75" t="s">
        <v>7</v>
      </c>
      <c r="B51" s="60">
        <v>6.1980000000000004</v>
      </c>
      <c r="C51" s="61">
        <v>6.2080000000000002</v>
      </c>
      <c r="D51" s="61">
        <v>5.7869999999999999</v>
      </c>
      <c r="E51" s="61">
        <v>5.3040000000000003</v>
      </c>
      <c r="F51" s="61">
        <v>4.9429999999999996</v>
      </c>
      <c r="G51" s="62">
        <v>4.6349999999999998</v>
      </c>
      <c r="H51" s="60">
        <v>5.4660000000000002</v>
      </c>
      <c r="I51" s="61">
        <v>5.2960000000000003</v>
      </c>
      <c r="J51" s="61">
        <v>4.9219999999999997</v>
      </c>
      <c r="K51" s="61">
        <v>4.5990000000000002</v>
      </c>
      <c r="L51" s="61">
        <v>4.2210000000000001</v>
      </c>
      <c r="M51" s="62">
        <v>4.0140000000000002</v>
      </c>
      <c r="N51" s="58">
        <v>5.5411666666666672</v>
      </c>
      <c r="O51" s="58">
        <v>4.8258333333333328</v>
      </c>
      <c r="P51" s="63">
        <f t="shared" si="2"/>
        <v>-0.71533333333333449</v>
      </c>
    </row>
    <row r="52" spans="1:16" ht="21" customHeight="1">
      <c r="A52" s="75" t="s">
        <v>8</v>
      </c>
      <c r="B52" s="60">
        <v>8.0220000000000002</v>
      </c>
      <c r="C52" s="61">
        <v>8.1760000000000002</v>
      </c>
      <c r="D52" s="61">
        <v>7.3140000000000001</v>
      </c>
      <c r="E52" s="61">
        <v>6.1139999999999999</v>
      </c>
      <c r="F52" s="61">
        <v>5.3959999999999999</v>
      </c>
      <c r="G52" s="62">
        <v>4.9379999999999997</v>
      </c>
      <c r="H52" s="60">
        <v>6.7119999999999997</v>
      </c>
      <c r="I52" s="61">
        <v>6.4189999999999996</v>
      </c>
      <c r="J52" s="61">
        <v>5.6719999999999997</v>
      </c>
      <c r="K52" s="61">
        <v>4.7789999999999999</v>
      </c>
      <c r="L52" s="61">
        <v>4.1890000000000001</v>
      </c>
      <c r="M52" s="62">
        <v>3.931</v>
      </c>
      <c r="N52" s="58">
        <v>6.785333333333333</v>
      </c>
      <c r="O52" s="58">
        <v>5.4460833333333332</v>
      </c>
      <c r="P52" s="63">
        <f t="shared" si="2"/>
        <v>-1.3392499999999998</v>
      </c>
    </row>
    <row r="53" spans="1:16" ht="21" customHeight="1">
      <c r="A53" s="75" t="s">
        <v>9</v>
      </c>
      <c r="B53" s="60">
        <v>8.4920000000000009</v>
      </c>
      <c r="C53" s="61">
        <v>8.4879999999999995</v>
      </c>
      <c r="D53" s="61">
        <v>7.6609999999999996</v>
      </c>
      <c r="E53" s="61">
        <v>6.0419999999999998</v>
      </c>
      <c r="F53" s="61">
        <v>5.13</v>
      </c>
      <c r="G53" s="62">
        <v>4.6059999999999999</v>
      </c>
      <c r="H53" s="60">
        <v>7.266</v>
      </c>
      <c r="I53" s="61">
        <v>7.077</v>
      </c>
      <c r="J53" s="61">
        <v>6.1520000000000001</v>
      </c>
      <c r="K53" s="61">
        <v>4.8410000000000002</v>
      </c>
      <c r="L53" s="61">
        <v>4.17</v>
      </c>
      <c r="M53" s="62">
        <v>3.8980000000000001</v>
      </c>
      <c r="N53" s="58">
        <v>6.8392499999999998</v>
      </c>
      <c r="O53" s="58">
        <v>5.738666666666667</v>
      </c>
      <c r="P53" s="63">
        <f t="shared" si="2"/>
        <v>-1.1005833333333328</v>
      </c>
    </row>
    <row r="54" spans="1:16" ht="21" customHeight="1">
      <c r="A54" s="75" t="s">
        <v>10</v>
      </c>
      <c r="B54" s="60">
        <v>9.1769999999999996</v>
      </c>
      <c r="C54" s="61">
        <v>9.2289999999999992</v>
      </c>
      <c r="D54" s="61">
        <v>8.0079999999999991</v>
      </c>
      <c r="E54" s="61">
        <v>6.016</v>
      </c>
      <c r="F54" s="61">
        <v>5.0410000000000004</v>
      </c>
      <c r="G54" s="62">
        <v>4.6349999999999998</v>
      </c>
      <c r="H54" s="60">
        <v>8.2479999999999993</v>
      </c>
      <c r="I54" s="61">
        <v>8.032</v>
      </c>
      <c r="J54" s="61">
        <v>7.0229999999999997</v>
      </c>
      <c r="K54" s="61">
        <v>5.2880000000000003</v>
      </c>
      <c r="L54" s="61">
        <v>4.4509999999999996</v>
      </c>
      <c r="M54" s="62">
        <v>4.202</v>
      </c>
      <c r="N54" s="58">
        <v>7.2251666666666674</v>
      </c>
      <c r="O54" s="58">
        <v>6.4452499999999997</v>
      </c>
      <c r="P54" s="63">
        <f t="shared" si="2"/>
        <v>-0.7799166666666677</v>
      </c>
    </row>
    <row r="55" spans="1:16" ht="21" customHeight="1">
      <c r="A55" s="75" t="s">
        <v>11</v>
      </c>
      <c r="B55" s="60">
        <v>18.437999999999999</v>
      </c>
      <c r="C55" s="61">
        <v>18.616</v>
      </c>
      <c r="D55" s="61">
        <v>16.63</v>
      </c>
      <c r="E55" s="61">
        <v>13.975</v>
      </c>
      <c r="F55" s="61">
        <v>12.454000000000001</v>
      </c>
      <c r="G55" s="62">
        <v>11.416</v>
      </c>
      <c r="H55" s="60">
        <v>16.443000000000001</v>
      </c>
      <c r="I55" s="61">
        <v>15.91</v>
      </c>
      <c r="J55" s="61">
        <v>14.31</v>
      </c>
      <c r="K55" s="61">
        <v>12.198</v>
      </c>
      <c r="L55" s="61">
        <v>10.971</v>
      </c>
      <c r="M55" s="62">
        <v>10.32</v>
      </c>
      <c r="N55" s="58">
        <v>15.513583333333333</v>
      </c>
      <c r="O55" s="58">
        <v>13.690833333333334</v>
      </c>
      <c r="P55" s="63">
        <f t="shared" si="2"/>
        <v>-1.8227499999999992</v>
      </c>
    </row>
    <row r="56" spans="1:16" ht="21" customHeight="1">
      <c r="A56" s="75" t="s">
        <v>12</v>
      </c>
      <c r="B56" s="60">
        <v>11.7</v>
      </c>
      <c r="C56" s="61">
        <v>11.742000000000001</v>
      </c>
      <c r="D56" s="61">
        <v>10.377000000000001</v>
      </c>
      <c r="E56" s="61">
        <v>8.44</v>
      </c>
      <c r="F56" s="61">
        <v>7.2519999999999998</v>
      </c>
      <c r="G56" s="62">
        <v>6.548</v>
      </c>
      <c r="H56" s="60">
        <v>9.8510000000000009</v>
      </c>
      <c r="I56" s="61">
        <v>9.4570000000000007</v>
      </c>
      <c r="J56" s="61">
        <v>8.2260000000000009</v>
      </c>
      <c r="K56" s="61">
        <v>6.774</v>
      </c>
      <c r="L56" s="61">
        <v>5.8609999999999998</v>
      </c>
      <c r="M56" s="62">
        <v>5.4189999999999996</v>
      </c>
      <c r="N56" s="58">
        <v>9.492916666666666</v>
      </c>
      <c r="O56" s="58">
        <v>7.8220833333333326</v>
      </c>
      <c r="P56" s="63">
        <f t="shared" si="2"/>
        <v>-1.6708333333333334</v>
      </c>
    </row>
    <row r="57" spans="1:16" ht="21" customHeight="1">
      <c r="A57" s="75" t="s">
        <v>13</v>
      </c>
      <c r="B57" s="60">
        <v>9.2100000000000009</v>
      </c>
      <c r="C57" s="61">
        <v>9.4600000000000009</v>
      </c>
      <c r="D57" s="61">
        <v>8.4629999999999992</v>
      </c>
      <c r="E57" s="61">
        <v>7.2839999999999998</v>
      </c>
      <c r="F57" s="61">
        <v>6.3659999999999997</v>
      </c>
      <c r="G57" s="62">
        <v>5.8970000000000002</v>
      </c>
      <c r="H57" s="60">
        <v>8.0690000000000008</v>
      </c>
      <c r="I57" s="61">
        <v>7.8470000000000004</v>
      </c>
      <c r="J57" s="61">
        <v>7.1689999999999996</v>
      </c>
      <c r="K57" s="61">
        <v>6.0979999999999999</v>
      </c>
      <c r="L57" s="61">
        <v>5.4020000000000001</v>
      </c>
      <c r="M57" s="62">
        <v>5.1059999999999999</v>
      </c>
      <c r="N57" s="58">
        <v>7.8433333333333328</v>
      </c>
      <c r="O57" s="58">
        <v>6.7760833333333332</v>
      </c>
      <c r="P57" s="63">
        <f t="shared" si="2"/>
        <v>-1.0672499999999996</v>
      </c>
    </row>
    <row r="58" spans="1:16" ht="21" customHeight="1" thickBot="1">
      <c r="A58" s="66" t="s">
        <v>14</v>
      </c>
      <c r="B58" s="64">
        <v>18.57</v>
      </c>
      <c r="C58" s="65">
        <v>18.826000000000001</v>
      </c>
      <c r="D58" s="65">
        <v>17.196000000000002</v>
      </c>
      <c r="E58" s="65">
        <v>15.619</v>
      </c>
      <c r="F58" s="65">
        <v>14.467000000000001</v>
      </c>
      <c r="G58" s="62">
        <v>13.419</v>
      </c>
      <c r="H58" s="64">
        <v>16.068999999999999</v>
      </c>
      <c r="I58" s="65">
        <v>15.439</v>
      </c>
      <c r="J58" s="65">
        <v>14.185</v>
      </c>
      <c r="K58" s="65">
        <v>12.769</v>
      </c>
      <c r="L58" s="65">
        <v>11.742000000000001</v>
      </c>
      <c r="M58" s="62">
        <v>11.254</v>
      </c>
      <c r="N58" s="58">
        <v>16.52416666666667</v>
      </c>
      <c r="O58" s="58">
        <v>13.861083333333333</v>
      </c>
      <c r="P58" s="63">
        <f t="shared" si="2"/>
        <v>-2.6630833333333364</v>
      </c>
    </row>
    <row r="59" spans="1:16" ht="21" customHeight="1" thickBot="1">
      <c r="A59" s="66" t="s">
        <v>15</v>
      </c>
      <c r="B59" s="67">
        <v>150.52799999999999</v>
      </c>
      <c r="C59" s="68">
        <v>152.50700000000001</v>
      </c>
      <c r="D59" s="68">
        <v>137.291</v>
      </c>
      <c r="E59" s="69">
        <v>119.059</v>
      </c>
      <c r="F59" s="69">
        <v>107.98</v>
      </c>
      <c r="G59" s="70">
        <v>99.994</v>
      </c>
      <c r="H59" s="67">
        <v>132.85900000000001</v>
      </c>
      <c r="I59" s="68">
        <v>129.137</v>
      </c>
      <c r="J59" s="68">
        <v>116.298</v>
      </c>
      <c r="K59" s="69">
        <v>100.875</v>
      </c>
      <c r="L59" s="69">
        <v>91.501999999999995</v>
      </c>
      <c r="M59" s="70">
        <v>86.543000000000006</v>
      </c>
      <c r="N59" s="71">
        <v>129.56283333333332</v>
      </c>
      <c r="O59" s="71">
        <v>111.96933333333332</v>
      </c>
      <c r="P59" s="72">
        <f t="shared" si="2"/>
        <v>-17.593499999999992</v>
      </c>
    </row>
    <row r="60" spans="1:16" ht="21" customHeight="1">
      <c r="A60" s="74" t="s">
        <v>118</v>
      </c>
    </row>
    <row r="61" spans="1:16" ht="21" customHeight="1" thickBot="1">
      <c r="M61" s="73"/>
    </row>
    <row r="62" spans="1:16" ht="39" customHeight="1" thickBot="1">
      <c r="A62" s="638" t="s">
        <v>115</v>
      </c>
      <c r="B62" s="639"/>
      <c r="C62" s="639"/>
      <c r="D62" s="639"/>
      <c r="E62" s="639"/>
      <c r="F62" s="639"/>
      <c r="G62" s="639"/>
      <c r="H62" s="639"/>
      <c r="I62" s="639"/>
      <c r="J62" s="639"/>
      <c r="K62" s="639"/>
      <c r="L62" s="639"/>
      <c r="M62" s="639"/>
      <c r="N62" s="639"/>
      <c r="O62" s="639"/>
      <c r="P62" s="640"/>
    </row>
    <row r="63" spans="1:16" ht="21" customHeight="1" thickBot="1">
      <c r="A63" s="630" t="s">
        <v>192</v>
      </c>
      <c r="B63" s="632">
        <v>2014</v>
      </c>
      <c r="C63" s="633"/>
      <c r="D63" s="633"/>
      <c r="E63" s="633"/>
      <c r="F63" s="633"/>
      <c r="G63" s="634"/>
      <c r="H63" s="632">
        <v>2015</v>
      </c>
      <c r="I63" s="633"/>
      <c r="J63" s="633"/>
      <c r="K63" s="633"/>
      <c r="L63" s="633"/>
      <c r="M63" s="634"/>
      <c r="N63" s="635" t="s">
        <v>117</v>
      </c>
      <c r="O63" s="636"/>
      <c r="P63" s="637"/>
    </row>
    <row r="64" spans="1:16" ht="21" customHeight="1" thickBot="1">
      <c r="A64" s="631"/>
      <c r="B64" s="50">
        <v>1</v>
      </c>
      <c r="C64" s="51">
        <v>2</v>
      </c>
      <c r="D64" s="51">
        <v>3</v>
      </c>
      <c r="E64" s="51">
        <v>4</v>
      </c>
      <c r="F64" s="51">
        <v>5</v>
      </c>
      <c r="G64" s="52">
        <v>6</v>
      </c>
      <c r="H64" s="50"/>
      <c r="I64" s="51"/>
      <c r="J64" s="51"/>
      <c r="K64" s="51"/>
      <c r="L64" s="51"/>
      <c r="M64" s="52"/>
      <c r="N64" s="189">
        <v>2014</v>
      </c>
      <c r="O64" s="189">
        <v>2015</v>
      </c>
      <c r="P64" s="54" t="s">
        <v>113</v>
      </c>
    </row>
    <row r="65" spans="1:16" ht="21" customHeight="1">
      <c r="A65" s="191" t="s">
        <v>1</v>
      </c>
      <c r="B65" s="56">
        <v>23.042999999999999</v>
      </c>
      <c r="C65" s="55">
        <v>22.966000000000001</v>
      </c>
      <c r="D65" s="55">
        <v>22.808</v>
      </c>
      <c r="E65" s="55">
        <v>22.725000000000001</v>
      </c>
      <c r="F65" s="55">
        <v>22.663</v>
      </c>
      <c r="G65" s="57">
        <v>22.780999999999999</v>
      </c>
      <c r="H65" s="56">
        <v>22.334</v>
      </c>
      <c r="I65" s="55">
        <v>22.12</v>
      </c>
      <c r="J65" s="55">
        <v>21.785</v>
      </c>
      <c r="K65" s="55">
        <v>21.405999999999999</v>
      </c>
      <c r="L65" s="55">
        <v>20.908999999999999</v>
      </c>
      <c r="M65" s="57">
        <v>20.663</v>
      </c>
      <c r="N65" s="58">
        <v>22.78575</v>
      </c>
      <c r="O65" s="58">
        <v>21.664416666666668</v>
      </c>
      <c r="P65" s="59">
        <f>+O65-N65</f>
        <v>-1.1213333333333324</v>
      </c>
    </row>
    <row r="66" spans="1:16" ht="21" customHeight="1">
      <c r="A66" s="75" t="s">
        <v>2</v>
      </c>
      <c r="B66" s="60">
        <v>31.731999999999999</v>
      </c>
      <c r="C66" s="61">
        <v>31.734000000000002</v>
      </c>
      <c r="D66" s="61">
        <v>31.128</v>
      </c>
      <c r="E66" s="61">
        <v>30.215</v>
      </c>
      <c r="F66" s="61">
        <v>29.689</v>
      </c>
      <c r="G66" s="62">
        <v>29.504999999999999</v>
      </c>
      <c r="H66" s="60">
        <v>29.443999999999999</v>
      </c>
      <c r="I66" s="61">
        <v>28.960999999999999</v>
      </c>
      <c r="J66" s="61">
        <v>28.175000000000001</v>
      </c>
      <c r="K66" s="61">
        <v>27.059000000000001</v>
      </c>
      <c r="L66" s="61">
        <v>26.341000000000001</v>
      </c>
      <c r="M66" s="62">
        <v>26.05</v>
      </c>
      <c r="N66" s="58">
        <v>30.774750000000001</v>
      </c>
      <c r="O66" s="58">
        <v>27.932500000000001</v>
      </c>
      <c r="P66" s="63">
        <f t="shared" ref="P66:P79" si="3">+O66-N66</f>
        <v>-2.8422499999999999</v>
      </c>
    </row>
    <row r="67" spans="1:16" ht="21" customHeight="1">
      <c r="A67" s="75" t="s">
        <v>3</v>
      </c>
      <c r="B67" s="60">
        <v>16.239000000000001</v>
      </c>
      <c r="C67" s="61">
        <v>16.079000000000001</v>
      </c>
      <c r="D67" s="61">
        <v>15.582000000000001</v>
      </c>
      <c r="E67" s="61">
        <v>14.97</v>
      </c>
      <c r="F67" s="61">
        <v>14.391999999999999</v>
      </c>
      <c r="G67" s="62">
        <v>14.026</v>
      </c>
      <c r="H67" s="60">
        <v>14.012</v>
      </c>
      <c r="I67" s="61">
        <v>13.84</v>
      </c>
      <c r="J67" s="61">
        <v>13.195</v>
      </c>
      <c r="K67" s="61">
        <v>12.321999999999999</v>
      </c>
      <c r="L67" s="61">
        <v>11.52</v>
      </c>
      <c r="M67" s="62">
        <v>11.131</v>
      </c>
      <c r="N67" s="58">
        <v>15.332416666666665</v>
      </c>
      <c r="O67" s="58">
        <v>12.885833333333334</v>
      </c>
      <c r="P67" s="63">
        <f t="shared" si="3"/>
        <v>-2.4465833333333311</v>
      </c>
    </row>
    <row r="68" spans="1:16" ht="21" customHeight="1">
      <c r="A68" s="75" t="s">
        <v>4</v>
      </c>
      <c r="B68" s="60">
        <v>13.481</v>
      </c>
      <c r="C68" s="61">
        <v>13.194000000000001</v>
      </c>
      <c r="D68" s="61">
        <v>12.775</v>
      </c>
      <c r="E68" s="61">
        <v>12.147</v>
      </c>
      <c r="F68" s="61">
        <v>11.823</v>
      </c>
      <c r="G68" s="62">
        <v>11.709</v>
      </c>
      <c r="H68" s="60">
        <v>11.598000000000001</v>
      </c>
      <c r="I68" s="61">
        <v>11.335000000000001</v>
      </c>
      <c r="J68" s="61">
        <v>10.843999999999999</v>
      </c>
      <c r="K68" s="61">
        <v>10.446</v>
      </c>
      <c r="L68" s="61">
        <v>10.061</v>
      </c>
      <c r="M68" s="62">
        <v>9.9540000000000006</v>
      </c>
      <c r="N68" s="58">
        <v>12.633833333333333</v>
      </c>
      <c r="O68" s="58">
        <v>10.845083333333333</v>
      </c>
      <c r="P68" s="63">
        <f t="shared" si="3"/>
        <v>-1.7887500000000003</v>
      </c>
    </row>
    <row r="69" spans="1:16" ht="21" customHeight="1">
      <c r="A69" s="75" t="s">
        <v>5</v>
      </c>
      <c r="B69" s="60">
        <v>9.2899999999999991</v>
      </c>
      <c r="C69" s="61">
        <v>9.1300000000000008</v>
      </c>
      <c r="D69" s="61">
        <v>8.8109999999999999</v>
      </c>
      <c r="E69" s="61">
        <v>8.3829999999999991</v>
      </c>
      <c r="F69" s="61">
        <v>8.1530000000000005</v>
      </c>
      <c r="G69" s="62">
        <v>8.0570000000000004</v>
      </c>
      <c r="H69" s="60">
        <v>8.4269999999999996</v>
      </c>
      <c r="I69" s="61">
        <v>8.2210000000000001</v>
      </c>
      <c r="J69" s="61">
        <v>7.9749999999999996</v>
      </c>
      <c r="K69" s="61">
        <v>7.7640000000000002</v>
      </c>
      <c r="L69" s="61">
        <v>7.5259999999999998</v>
      </c>
      <c r="M69" s="62">
        <v>7.3120000000000003</v>
      </c>
      <c r="N69" s="58">
        <v>8.7203333333333344</v>
      </c>
      <c r="O69" s="58">
        <v>7.9502499999999996</v>
      </c>
      <c r="P69" s="63">
        <f t="shared" si="3"/>
        <v>-0.77008333333333479</v>
      </c>
    </row>
    <row r="70" spans="1:16" ht="21" customHeight="1">
      <c r="A70" s="75" t="s">
        <v>6</v>
      </c>
      <c r="B70" s="60">
        <v>33.380000000000003</v>
      </c>
      <c r="C70" s="61">
        <v>33.136000000000003</v>
      </c>
      <c r="D70" s="61">
        <v>32.731000000000002</v>
      </c>
      <c r="E70" s="61">
        <v>31.946000000000002</v>
      </c>
      <c r="F70" s="61">
        <v>31.367999999999999</v>
      </c>
      <c r="G70" s="62">
        <v>31.116</v>
      </c>
      <c r="H70" s="60">
        <v>30.695</v>
      </c>
      <c r="I70" s="61">
        <v>30.364999999999998</v>
      </c>
      <c r="J70" s="61">
        <v>29.739000000000001</v>
      </c>
      <c r="K70" s="61">
        <v>28.568000000000001</v>
      </c>
      <c r="L70" s="61">
        <v>27.94</v>
      </c>
      <c r="M70" s="62">
        <v>27.411999999999999</v>
      </c>
      <c r="N70" s="58">
        <v>32.39458333333333</v>
      </c>
      <c r="O70" s="58">
        <v>29.368333333333332</v>
      </c>
      <c r="P70" s="63">
        <f t="shared" si="3"/>
        <v>-3.0262499999999974</v>
      </c>
    </row>
    <row r="71" spans="1:16" ht="21" customHeight="1">
      <c r="A71" s="75" t="s">
        <v>7</v>
      </c>
      <c r="B71" s="60">
        <v>13.499000000000001</v>
      </c>
      <c r="C71" s="61">
        <v>13.391999999999999</v>
      </c>
      <c r="D71" s="61">
        <v>13.358000000000001</v>
      </c>
      <c r="E71" s="61">
        <v>13.051</v>
      </c>
      <c r="F71" s="61">
        <v>12.84</v>
      </c>
      <c r="G71" s="62">
        <v>12.760999999999999</v>
      </c>
      <c r="H71" s="60">
        <v>12.236000000000001</v>
      </c>
      <c r="I71" s="61">
        <v>11.962</v>
      </c>
      <c r="J71" s="61">
        <v>11.616</v>
      </c>
      <c r="K71" s="61">
        <v>11.349</v>
      </c>
      <c r="L71" s="61">
        <v>11.042999999999999</v>
      </c>
      <c r="M71" s="62">
        <v>10.861000000000001</v>
      </c>
      <c r="N71" s="58">
        <v>13.193916666666667</v>
      </c>
      <c r="O71" s="58">
        <v>11.6325</v>
      </c>
      <c r="P71" s="63">
        <f t="shared" si="3"/>
        <v>-1.5614166666666662</v>
      </c>
    </row>
    <row r="72" spans="1:16" ht="21" customHeight="1">
      <c r="A72" s="75" t="s">
        <v>8</v>
      </c>
      <c r="B72" s="60">
        <v>13.454000000000001</v>
      </c>
      <c r="C72" s="61">
        <v>13.318</v>
      </c>
      <c r="D72" s="61">
        <v>13.032</v>
      </c>
      <c r="E72" s="61">
        <v>12.611000000000001</v>
      </c>
      <c r="F72" s="61">
        <v>12.273999999999999</v>
      </c>
      <c r="G72" s="62">
        <v>12.1</v>
      </c>
      <c r="H72" s="60">
        <v>11.342000000000001</v>
      </c>
      <c r="I72" s="61">
        <v>11.010999999999999</v>
      </c>
      <c r="J72" s="61">
        <v>10.736000000000001</v>
      </c>
      <c r="K72" s="61">
        <v>10.215</v>
      </c>
      <c r="L72" s="61">
        <v>9.7449999999999992</v>
      </c>
      <c r="M72" s="62">
        <v>9.5289999999999999</v>
      </c>
      <c r="N72" s="58">
        <v>12.891916666666667</v>
      </c>
      <c r="O72" s="58">
        <v>10.600083333333334</v>
      </c>
      <c r="P72" s="63">
        <f t="shared" si="3"/>
        <v>-2.2918333333333329</v>
      </c>
    </row>
    <row r="73" spans="1:16" ht="21" customHeight="1">
      <c r="A73" s="75" t="s">
        <v>9</v>
      </c>
      <c r="B73" s="60">
        <v>13.125999999999999</v>
      </c>
      <c r="C73" s="61">
        <v>12.945</v>
      </c>
      <c r="D73" s="61">
        <v>12.683</v>
      </c>
      <c r="E73" s="61">
        <v>11.933</v>
      </c>
      <c r="F73" s="61">
        <v>11.471</v>
      </c>
      <c r="G73" s="62">
        <v>11.276999999999999</v>
      </c>
      <c r="H73" s="60">
        <v>10.867000000000001</v>
      </c>
      <c r="I73" s="61">
        <v>10.632</v>
      </c>
      <c r="J73" s="61">
        <v>10.147</v>
      </c>
      <c r="K73" s="61">
        <v>9.5289999999999999</v>
      </c>
      <c r="L73" s="61">
        <v>9.08</v>
      </c>
      <c r="M73" s="62">
        <v>8.8369999999999997</v>
      </c>
      <c r="N73" s="58">
        <v>12.355583333333334</v>
      </c>
      <c r="O73" s="58">
        <v>10.010833333333334</v>
      </c>
      <c r="P73" s="63">
        <f t="shared" si="3"/>
        <v>-2.3447499999999994</v>
      </c>
    </row>
    <row r="74" spans="1:16" ht="21" customHeight="1">
      <c r="A74" s="75" t="s">
        <v>10</v>
      </c>
      <c r="B74" s="60">
        <v>14.13</v>
      </c>
      <c r="C74" s="61">
        <v>13.855</v>
      </c>
      <c r="D74" s="61">
        <v>13.587</v>
      </c>
      <c r="E74" s="61">
        <v>12.946999999999999</v>
      </c>
      <c r="F74" s="61">
        <v>12.525</v>
      </c>
      <c r="G74" s="62">
        <v>12.352</v>
      </c>
      <c r="H74" s="60">
        <v>12.676</v>
      </c>
      <c r="I74" s="61">
        <v>12.494999999999999</v>
      </c>
      <c r="J74" s="61">
        <v>12.09</v>
      </c>
      <c r="K74" s="61">
        <v>11.212999999999999</v>
      </c>
      <c r="L74" s="61">
        <v>10.747999999999999</v>
      </c>
      <c r="M74" s="62">
        <v>10.558</v>
      </c>
      <c r="N74" s="58">
        <v>13.353249999999999</v>
      </c>
      <c r="O74" s="58">
        <v>11.803333333333335</v>
      </c>
      <c r="P74" s="63">
        <f t="shared" si="3"/>
        <v>-1.5499166666666646</v>
      </c>
    </row>
    <row r="75" spans="1:16" ht="21" customHeight="1">
      <c r="A75" s="75" t="s">
        <v>11</v>
      </c>
      <c r="B75" s="60">
        <v>35.396999999999998</v>
      </c>
      <c r="C75" s="61">
        <v>35.094999999999999</v>
      </c>
      <c r="D75" s="61">
        <v>34.844999999999999</v>
      </c>
      <c r="E75" s="61">
        <v>33.649000000000001</v>
      </c>
      <c r="F75" s="61">
        <v>32.85</v>
      </c>
      <c r="G75" s="62">
        <v>32.670999999999999</v>
      </c>
      <c r="H75" s="60">
        <v>32.844000000000001</v>
      </c>
      <c r="I75" s="61">
        <v>32.222999999999999</v>
      </c>
      <c r="J75" s="61">
        <v>31.366</v>
      </c>
      <c r="K75" s="61">
        <v>30.074999999999999</v>
      </c>
      <c r="L75" s="61">
        <v>29.05</v>
      </c>
      <c r="M75" s="62">
        <v>28.606999999999999</v>
      </c>
      <c r="N75" s="58">
        <v>34.259833333333333</v>
      </c>
      <c r="O75" s="58">
        <v>31.053249999999998</v>
      </c>
      <c r="P75" s="63">
        <f t="shared" si="3"/>
        <v>-3.2065833333333345</v>
      </c>
    </row>
    <row r="76" spans="1:16" ht="21" customHeight="1">
      <c r="A76" s="75" t="s">
        <v>12</v>
      </c>
      <c r="B76" s="60">
        <v>21.161000000000001</v>
      </c>
      <c r="C76" s="61">
        <v>21.120999999999999</v>
      </c>
      <c r="D76" s="61">
        <v>20.757999999999999</v>
      </c>
      <c r="E76" s="61">
        <v>19.931999999999999</v>
      </c>
      <c r="F76" s="61">
        <v>19.395</v>
      </c>
      <c r="G76" s="62">
        <v>19.207000000000001</v>
      </c>
      <c r="H76" s="60">
        <v>18.992999999999999</v>
      </c>
      <c r="I76" s="61">
        <v>18.581</v>
      </c>
      <c r="J76" s="61">
        <v>17.870999999999999</v>
      </c>
      <c r="K76" s="61">
        <v>16.934999999999999</v>
      </c>
      <c r="L76" s="61">
        <v>16.132000000000001</v>
      </c>
      <c r="M76" s="62">
        <v>15.664999999999999</v>
      </c>
      <c r="N76" s="58">
        <v>20.360583333333331</v>
      </c>
      <c r="O76" s="58">
        <v>17.625916666666669</v>
      </c>
      <c r="P76" s="63">
        <f t="shared" si="3"/>
        <v>-2.7346666666666621</v>
      </c>
    </row>
    <row r="77" spans="1:16" ht="21" customHeight="1">
      <c r="A77" s="75" t="s">
        <v>13</v>
      </c>
      <c r="B77" s="60">
        <v>16.102</v>
      </c>
      <c r="C77" s="61">
        <v>15.912000000000001</v>
      </c>
      <c r="D77" s="61">
        <v>15.55</v>
      </c>
      <c r="E77" s="61">
        <v>15.037000000000001</v>
      </c>
      <c r="F77" s="61">
        <v>14.532</v>
      </c>
      <c r="G77" s="62">
        <v>14.577999999999999</v>
      </c>
      <c r="H77" s="60">
        <v>14.186</v>
      </c>
      <c r="I77" s="61">
        <v>13.906000000000001</v>
      </c>
      <c r="J77" s="61">
        <v>13.429</v>
      </c>
      <c r="K77" s="61">
        <v>12.911</v>
      </c>
      <c r="L77" s="61">
        <v>12.382</v>
      </c>
      <c r="M77" s="62">
        <v>12.208</v>
      </c>
      <c r="N77" s="58">
        <v>15.395333333333333</v>
      </c>
      <c r="O77" s="58">
        <v>13.341833333333334</v>
      </c>
      <c r="P77" s="63">
        <f t="shared" si="3"/>
        <v>-2.0534999999999997</v>
      </c>
    </row>
    <row r="78" spans="1:16" ht="21" customHeight="1" thickBot="1">
      <c r="A78" s="66" t="s">
        <v>14</v>
      </c>
      <c r="B78" s="64">
        <v>43.201000000000001</v>
      </c>
      <c r="C78" s="65">
        <v>43.046999999999997</v>
      </c>
      <c r="D78" s="65">
        <v>42.576999999999998</v>
      </c>
      <c r="E78" s="65">
        <v>41.682000000000002</v>
      </c>
      <c r="F78" s="65">
        <v>41.058</v>
      </c>
      <c r="G78" s="62">
        <v>41.034999999999997</v>
      </c>
      <c r="H78" s="64">
        <v>40.192</v>
      </c>
      <c r="I78" s="65">
        <v>39.75</v>
      </c>
      <c r="J78" s="65">
        <v>38.917999999999999</v>
      </c>
      <c r="K78" s="65">
        <v>37.926000000000002</v>
      </c>
      <c r="L78" s="65">
        <v>36.917999999999999</v>
      </c>
      <c r="M78" s="62">
        <v>36.323999999999998</v>
      </c>
      <c r="N78" s="58">
        <v>42.211750000000002</v>
      </c>
      <c r="O78" s="58">
        <v>38.664749999999998</v>
      </c>
      <c r="P78" s="63">
        <f t="shared" si="3"/>
        <v>-3.5470000000000041</v>
      </c>
    </row>
    <row r="79" spans="1:16" ht="21" customHeight="1" thickBot="1">
      <c r="A79" s="66" t="s">
        <v>15</v>
      </c>
      <c r="B79" s="67">
        <v>297.23500000000001</v>
      </c>
      <c r="C79" s="68">
        <v>294.92399999999998</v>
      </c>
      <c r="D79" s="68">
        <v>290.22500000000002</v>
      </c>
      <c r="E79" s="69">
        <v>281.22800000000001</v>
      </c>
      <c r="F79" s="69">
        <v>275.03300000000002</v>
      </c>
      <c r="G79" s="70">
        <v>273.17500000000001</v>
      </c>
      <c r="H79" s="67">
        <v>269.846</v>
      </c>
      <c r="I79" s="68">
        <v>265.40199999999999</v>
      </c>
      <c r="J79" s="68">
        <v>257.88600000000002</v>
      </c>
      <c r="K79" s="69">
        <v>247.71799999999999</v>
      </c>
      <c r="L79" s="69">
        <v>239.39500000000001</v>
      </c>
      <c r="M79" s="70">
        <v>235.11099999999999</v>
      </c>
      <c r="N79" s="71">
        <v>286.66383333333329</v>
      </c>
      <c r="O79" s="71">
        <v>255.37891666666667</v>
      </c>
      <c r="P79" s="72">
        <f t="shared" si="3"/>
        <v>-31.284916666666618</v>
      </c>
    </row>
    <row r="80" spans="1:16" ht="21" customHeight="1">
      <c r="A80" s="74" t="s">
        <v>118</v>
      </c>
    </row>
    <row r="81" spans="1:16" ht="21" customHeight="1" thickBot="1"/>
    <row r="82" spans="1:16" ht="39" customHeight="1" thickBot="1">
      <c r="A82" s="638" t="s">
        <v>116</v>
      </c>
      <c r="B82" s="639"/>
      <c r="C82" s="639"/>
      <c r="D82" s="639"/>
      <c r="E82" s="639"/>
      <c r="F82" s="639"/>
      <c r="G82" s="639"/>
      <c r="H82" s="639"/>
      <c r="I82" s="639"/>
      <c r="J82" s="639"/>
      <c r="K82" s="639"/>
      <c r="L82" s="639"/>
      <c r="M82" s="639"/>
      <c r="N82" s="639"/>
      <c r="O82" s="639"/>
      <c r="P82" s="640"/>
    </row>
    <row r="83" spans="1:16" ht="21" customHeight="1" thickBot="1">
      <c r="A83" s="630" t="s">
        <v>192</v>
      </c>
      <c r="B83" s="632">
        <v>2014</v>
      </c>
      <c r="C83" s="633"/>
      <c r="D83" s="633"/>
      <c r="E83" s="633"/>
      <c r="F83" s="633"/>
      <c r="G83" s="634"/>
      <c r="H83" s="632">
        <v>2015</v>
      </c>
      <c r="I83" s="633"/>
      <c r="J83" s="633"/>
      <c r="K83" s="633"/>
      <c r="L83" s="633"/>
      <c r="M83" s="634"/>
      <c r="N83" s="635" t="s">
        <v>117</v>
      </c>
      <c r="O83" s="636"/>
      <c r="P83" s="637"/>
    </row>
    <row r="84" spans="1:16" ht="21" customHeight="1" thickBot="1">
      <c r="A84" s="631"/>
      <c r="B84" s="50">
        <v>1</v>
      </c>
      <c r="C84" s="51">
        <v>2</v>
      </c>
      <c r="D84" s="51">
        <v>3</v>
      </c>
      <c r="E84" s="51">
        <v>4</v>
      </c>
      <c r="F84" s="51">
        <v>5</v>
      </c>
      <c r="G84" s="52">
        <v>6</v>
      </c>
      <c r="H84" s="50">
        <v>1</v>
      </c>
      <c r="I84" s="51">
        <v>2</v>
      </c>
      <c r="J84" s="51">
        <v>3</v>
      </c>
      <c r="K84" s="51">
        <v>4</v>
      </c>
      <c r="L84" s="51">
        <v>5</v>
      </c>
      <c r="M84" s="52">
        <v>6</v>
      </c>
      <c r="N84" s="189">
        <v>2014</v>
      </c>
      <c r="O84" s="189">
        <v>2015</v>
      </c>
      <c r="P84" s="54" t="s">
        <v>113</v>
      </c>
    </row>
    <row r="85" spans="1:16" ht="21" customHeight="1">
      <c r="A85" s="191" t="s">
        <v>1</v>
      </c>
      <c r="B85" s="56">
        <v>7.5789999999999997</v>
      </c>
      <c r="C85" s="55">
        <v>6.6849999999999996</v>
      </c>
      <c r="D85" s="55">
        <v>6.3849999999999998</v>
      </c>
      <c r="E85" s="55">
        <v>6.3769999999999998</v>
      </c>
      <c r="F85" s="55">
        <v>6.37</v>
      </c>
      <c r="G85" s="57">
        <v>6.0979999999999999</v>
      </c>
      <c r="H85" s="56">
        <v>9.0210000000000008</v>
      </c>
      <c r="I85" s="55">
        <v>10.108000000000001</v>
      </c>
      <c r="J85" s="55">
        <v>10.432</v>
      </c>
      <c r="K85" s="55">
        <v>10.593</v>
      </c>
      <c r="L85" s="55">
        <v>10.954000000000001</v>
      </c>
      <c r="M85" s="57">
        <v>11.595000000000001</v>
      </c>
      <c r="N85" s="58">
        <v>6.6824166666666667</v>
      </c>
      <c r="O85" s="58">
        <v>10.26975</v>
      </c>
      <c r="P85" s="59">
        <f>+O85-N85</f>
        <v>3.5873333333333335</v>
      </c>
    </row>
    <row r="86" spans="1:16" ht="21" customHeight="1">
      <c r="A86" s="75" t="s">
        <v>2</v>
      </c>
      <c r="B86" s="60">
        <v>4.0679999999999996</v>
      </c>
      <c r="C86" s="61">
        <v>4.4630000000000001</v>
      </c>
      <c r="D86" s="61">
        <v>5.1029999999999998</v>
      </c>
      <c r="E86" s="61">
        <v>5.8419999999999996</v>
      </c>
      <c r="F86" s="61">
        <v>6.5730000000000004</v>
      </c>
      <c r="G86" s="62">
        <v>7.0979999999999999</v>
      </c>
      <c r="H86" s="60">
        <v>8.4529999999999994</v>
      </c>
      <c r="I86" s="61">
        <v>8.7560000000000002</v>
      </c>
      <c r="J86" s="61">
        <v>9.8580000000000005</v>
      </c>
      <c r="K86" s="61">
        <v>10.768000000000001</v>
      </c>
      <c r="L86" s="61">
        <v>11.384</v>
      </c>
      <c r="M86" s="62">
        <v>12.028</v>
      </c>
      <c r="N86" s="58">
        <v>5.2696666666666667</v>
      </c>
      <c r="O86" s="58">
        <v>9.8900833333333331</v>
      </c>
      <c r="P86" s="63">
        <f t="shared" ref="P86:P99" si="4">+O86-N86</f>
        <v>4.6204166666666664</v>
      </c>
    </row>
    <row r="87" spans="1:16" ht="21" customHeight="1">
      <c r="A87" s="75" t="s">
        <v>3</v>
      </c>
      <c r="B87" s="60">
        <v>2.601</v>
      </c>
      <c r="C87" s="61">
        <v>2.468</v>
      </c>
      <c r="D87" s="61">
        <v>2.7959999999999998</v>
      </c>
      <c r="E87" s="61">
        <v>3.2909999999999999</v>
      </c>
      <c r="F87" s="61">
        <v>3.601</v>
      </c>
      <c r="G87" s="62">
        <v>3.4550000000000001</v>
      </c>
      <c r="H87" s="60">
        <v>4.2640000000000002</v>
      </c>
      <c r="I87" s="61">
        <v>4.7539999999999996</v>
      </c>
      <c r="J87" s="61">
        <v>5.2859999999999996</v>
      </c>
      <c r="K87" s="61">
        <v>5.867</v>
      </c>
      <c r="L87" s="61">
        <v>6.29</v>
      </c>
      <c r="M87" s="62">
        <v>6.5990000000000002</v>
      </c>
      <c r="N87" s="58">
        <v>2.94225</v>
      </c>
      <c r="O87" s="58">
        <v>5.262666666666667</v>
      </c>
      <c r="P87" s="63">
        <f t="shared" si="4"/>
        <v>2.320416666666667</v>
      </c>
    </row>
    <row r="88" spans="1:16" ht="21" customHeight="1">
      <c r="A88" s="75" t="s">
        <v>4</v>
      </c>
      <c r="B88" s="60">
        <v>2.645</v>
      </c>
      <c r="C88" s="61">
        <v>2.782</v>
      </c>
      <c r="D88" s="61">
        <v>3.1920000000000002</v>
      </c>
      <c r="E88" s="61">
        <v>3.5179999999999998</v>
      </c>
      <c r="F88" s="61">
        <v>3.8889999999999998</v>
      </c>
      <c r="G88" s="62">
        <v>4.3310000000000004</v>
      </c>
      <c r="H88" s="60">
        <v>5.2160000000000002</v>
      </c>
      <c r="I88" s="61">
        <v>5.1619999999999999</v>
      </c>
      <c r="J88" s="61">
        <v>5.4880000000000004</v>
      </c>
      <c r="K88" s="61">
        <v>5.9459999999999997</v>
      </c>
      <c r="L88" s="61">
        <v>6.8040000000000003</v>
      </c>
      <c r="M88" s="62">
        <v>6.843</v>
      </c>
      <c r="N88" s="58">
        <v>3.2465000000000002</v>
      </c>
      <c r="O88" s="58">
        <v>5.7501666666666669</v>
      </c>
      <c r="P88" s="63">
        <f t="shared" si="4"/>
        <v>2.5036666666666667</v>
      </c>
    </row>
    <row r="89" spans="1:16" ht="21" customHeight="1">
      <c r="A89" s="75" t="s">
        <v>5</v>
      </c>
      <c r="B89" s="60">
        <v>0.995</v>
      </c>
      <c r="C89" s="61">
        <v>1.41</v>
      </c>
      <c r="D89" s="61">
        <v>1.39</v>
      </c>
      <c r="E89" s="61">
        <v>1.2649999999999999</v>
      </c>
      <c r="F89" s="61">
        <v>1.518</v>
      </c>
      <c r="G89" s="62">
        <v>1.371</v>
      </c>
      <c r="H89" s="60">
        <v>1.6579999999999999</v>
      </c>
      <c r="I89" s="61">
        <v>1.867</v>
      </c>
      <c r="J89" s="61">
        <v>2.2250000000000001</v>
      </c>
      <c r="K89" s="61">
        <v>2.39</v>
      </c>
      <c r="L89" s="61">
        <v>2.7189999999999999</v>
      </c>
      <c r="M89" s="62">
        <v>2.8580000000000001</v>
      </c>
      <c r="N89" s="58">
        <v>1.3168333333333333</v>
      </c>
      <c r="O89" s="58">
        <v>2.1853333333333333</v>
      </c>
      <c r="P89" s="63">
        <f t="shared" si="4"/>
        <v>0.86850000000000005</v>
      </c>
    </row>
    <row r="90" spans="1:16" ht="21" customHeight="1">
      <c r="A90" s="75" t="s">
        <v>6</v>
      </c>
      <c r="B90" s="60">
        <v>2.0739999999999998</v>
      </c>
      <c r="C90" s="61">
        <v>2.4660000000000002</v>
      </c>
      <c r="D90" s="61">
        <v>2.5950000000000002</v>
      </c>
      <c r="E90" s="61">
        <v>2.64</v>
      </c>
      <c r="F90" s="61">
        <v>3.18</v>
      </c>
      <c r="G90" s="62">
        <v>3.3149999999999999</v>
      </c>
      <c r="H90" s="60">
        <v>3.2759999999999998</v>
      </c>
      <c r="I90" s="61">
        <v>4.0339999999999998</v>
      </c>
      <c r="J90" s="61">
        <v>4.2480000000000002</v>
      </c>
      <c r="K90" s="61">
        <v>4.6580000000000004</v>
      </c>
      <c r="L90" s="61">
        <v>5.476</v>
      </c>
      <c r="M90" s="62">
        <v>5.5190000000000001</v>
      </c>
      <c r="N90" s="58">
        <v>2.6308333333333334</v>
      </c>
      <c r="O90" s="58">
        <v>4.3659166666666671</v>
      </c>
      <c r="P90" s="63">
        <f t="shared" si="4"/>
        <v>1.7350833333333338</v>
      </c>
    </row>
    <row r="91" spans="1:16" ht="21" customHeight="1">
      <c r="A91" s="75" t="s">
        <v>7</v>
      </c>
      <c r="B91" s="60">
        <v>2.4039999999999999</v>
      </c>
      <c r="C91" s="61">
        <v>2.4350000000000001</v>
      </c>
      <c r="D91" s="61">
        <v>2.5329999999999999</v>
      </c>
      <c r="E91" s="61">
        <v>2.4900000000000002</v>
      </c>
      <c r="F91" s="61">
        <v>2.8069999999999999</v>
      </c>
      <c r="G91" s="62">
        <v>2.8359999999999999</v>
      </c>
      <c r="H91" s="60">
        <v>3.871</v>
      </c>
      <c r="I91" s="61">
        <v>3.8220000000000001</v>
      </c>
      <c r="J91" s="61">
        <v>4.0709999999999997</v>
      </c>
      <c r="K91" s="61">
        <v>4.617</v>
      </c>
      <c r="L91" s="61">
        <v>5.0110000000000001</v>
      </c>
      <c r="M91" s="62">
        <v>5.4169999999999998</v>
      </c>
      <c r="N91" s="58">
        <v>2.5602499999999999</v>
      </c>
      <c r="O91" s="58">
        <v>4.316416666666667</v>
      </c>
      <c r="P91" s="63">
        <f t="shared" si="4"/>
        <v>1.7561666666666671</v>
      </c>
    </row>
    <row r="92" spans="1:16" ht="21" customHeight="1">
      <c r="A92" s="75" t="s">
        <v>8</v>
      </c>
      <c r="B92" s="60">
        <v>1.8160000000000001</v>
      </c>
      <c r="C92" s="61">
        <v>1.901</v>
      </c>
      <c r="D92" s="61">
        <v>1.97</v>
      </c>
      <c r="E92" s="61">
        <v>1.994</v>
      </c>
      <c r="F92" s="61">
        <v>2.0659999999999998</v>
      </c>
      <c r="G92" s="62">
        <v>2.2440000000000002</v>
      </c>
      <c r="H92" s="60">
        <v>3.0859999999999999</v>
      </c>
      <c r="I92" s="61">
        <v>3.6379999999999999</v>
      </c>
      <c r="J92" s="61">
        <v>4.1440000000000001</v>
      </c>
      <c r="K92" s="61">
        <v>4.9180000000000001</v>
      </c>
      <c r="L92" s="61">
        <v>5.4349999999999996</v>
      </c>
      <c r="M92" s="62">
        <v>5.1870000000000003</v>
      </c>
      <c r="N92" s="58">
        <v>1.9197500000000001</v>
      </c>
      <c r="O92" s="58">
        <v>4.1998333333333333</v>
      </c>
      <c r="P92" s="63">
        <f t="shared" si="4"/>
        <v>2.2800833333333332</v>
      </c>
    </row>
    <row r="93" spans="1:16" ht="21" customHeight="1">
      <c r="A93" s="75" t="s">
        <v>9</v>
      </c>
      <c r="B93" s="60">
        <v>2.4350000000000001</v>
      </c>
      <c r="C93" s="61">
        <v>2.7290000000000001</v>
      </c>
      <c r="D93" s="61">
        <v>2.1019999999999999</v>
      </c>
      <c r="E93" s="61">
        <v>2.6640000000000001</v>
      </c>
      <c r="F93" s="61">
        <v>2.952</v>
      </c>
      <c r="G93" s="62">
        <v>3.359</v>
      </c>
      <c r="H93" s="60">
        <v>3.7850000000000001</v>
      </c>
      <c r="I93" s="61">
        <v>4.0359999999999996</v>
      </c>
      <c r="J93" s="61">
        <v>4.4950000000000001</v>
      </c>
      <c r="K93" s="61">
        <v>4.952</v>
      </c>
      <c r="L93" s="61">
        <v>5.4630000000000001</v>
      </c>
      <c r="M93" s="62">
        <v>5.9290000000000003</v>
      </c>
      <c r="N93" s="58">
        <v>2.6263333333333336</v>
      </c>
      <c r="O93" s="58">
        <v>4.5713333333333335</v>
      </c>
      <c r="P93" s="63">
        <f t="shared" si="4"/>
        <v>1.9449999999999998</v>
      </c>
    </row>
    <row r="94" spans="1:16" ht="21" customHeight="1">
      <c r="A94" s="75" t="s">
        <v>10</v>
      </c>
      <c r="B94" s="60">
        <v>1.1220000000000001</v>
      </c>
      <c r="C94" s="61">
        <v>1.284</v>
      </c>
      <c r="D94" s="61">
        <v>1.6359999999999999</v>
      </c>
      <c r="E94" s="61">
        <v>1.9590000000000001</v>
      </c>
      <c r="F94" s="61">
        <v>2.2080000000000002</v>
      </c>
      <c r="G94" s="62">
        <v>2.3069999999999999</v>
      </c>
      <c r="H94" s="60">
        <v>2.3439999999999999</v>
      </c>
      <c r="I94" s="61">
        <v>2.6560000000000001</v>
      </c>
      <c r="J94" s="61">
        <v>3.1469999999999998</v>
      </c>
      <c r="K94" s="61">
        <v>3.6139999999999999</v>
      </c>
      <c r="L94" s="61">
        <v>4.0170000000000003</v>
      </c>
      <c r="M94" s="62">
        <v>3.9420000000000002</v>
      </c>
      <c r="N94" s="58">
        <v>1.6606666666666667</v>
      </c>
      <c r="O94" s="58">
        <v>3.13225</v>
      </c>
      <c r="P94" s="63">
        <f t="shared" si="4"/>
        <v>1.4715833333333332</v>
      </c>
    </row>
    <row r="95" spans="1:16" ht="21" customHeight="1">
      <c r="A95" s="75" t="s">
        <v>11</v>
      </c>
      <c r="B95" s="60">
        <v>3.0680000000000001</v>
      </c>
      <c r="C95" s="61">
        <v>3.1280000000000001</v>
      </c>
      <c r="D95" s="61">
        <v>3.4809999999999999</v>
      </c>
      <c r="E95" s="61">
        <v>3.8929999999999998</v>
      </c>
      <c r="F95" s="61">
        <v>4.1470000000000002</v>
      </c>
      <c r="G95" s="62">
        <v>4.3010000000000002</v>
      </c>
      <c r="H95" s="60">
        <v>5.2619999999999996</v>
      </c>
      <c r="I95" s="61">
        <v>6.07</v>
      </c>
      <c r="J95" s="61">
        <v>6.7969999999999997</v>
      </c>
      <c r="K95" s="61">
        <v>7.3760000000000003</v>
      </c>
      <c r="L95" s="61">
        <v>8.9049999999999994</v>
      </c>
      <c r="M95" s="62">
        <v>9.1760000000000002</v>
      </c>
      <c r="N95" s="58">
        <v>3.4997500000000001</v>
      </c>
      <c r="O95" s="58">
        <v>6.8765833333333326</v>
      </c>
      <c r="P95" s="63">
        <f t="shared" si="4"/>
        <v>3.3768333333333325</v>
      </c>
    </row>
    <row r="96" spans="1:16" ht="21" customHeight="1">
      <c r="A96" s="75" t="s">
        <v>12</v>
      </c>
      <c r="B96" s="60">
        <v>1.2949999999999999</v>
      </c>
      <c r="C96" s="61">
        <v>1.7969999999999999</v>
      </c>
      <c r="D96" s="61">
        <v>1.8149999999999999</v>
      </c>
      <c r="E96" s="61">
        <v>2.0920000000000001</v>
      </c>
      <c r="F96" s="61">
        <v>2.2930000000000001</v>
      </c>
      <c r="G96" s="62">
        <v>2.4529999999999998</v>
      </c>
      <c r="H96" s="60">
        <v>3.3650000000000002</v>
      </c>
      <c r="I96" s="61">
        <v>4.1420000000000003</v>
      </c>
      <c r="J96" s="61">
        <v>4.5570000000000004</v>
      </c>
      <c r="K96" s="61">
        <v>5.3460000000000001</v>
      </c>
      <c r="L96" s="61">
        <v>5.8529999999999998</v>
      </c>
      <c r="M96" s="62">
        <v>5.8550000000000004</v>
      </c>
      <c r="N96" s="58">
        <v>1.845</v>
      </c>
      <c r="O96" s="58">
        <v>4.5995833333333334</v>
      </c>
      <c r="P96" s="63">
        <f t="shared" si="4"/>
        <v>2.7545833333333336</v>
      </c>
    </row>
    <row r="97" spans="1:16" ht="21" customHeight="1">
      <c r="A97" s="75" t="s">
        <v>13</v>
      </c>
      <c r="B97" s="60">
        <v>1.4850000000000001</v>
      </c>
      <c r="C97" s="61">
        <v>1.72</v>
      </c>
      <c r="D97" s="61">
        <v>2.0510000000000002</v>
      </c>
      <c r="E97" s="61">
        <v>2.266</v>
      </c>
      <c r="F97" s="61">
        <v>2.3839999999999999</v>
      </c>
      <c r="G97" s="62">
        <v>2.423</v>
      </c>
      <c r="H97" s="60">
        <v>3.0329999999999999</v>
      </c>
      <c r="I97" s="61">
        <v>3.5640000000000001</v>
      </c>
      <c r="J97" s="61">
        <v>3.93</v>
      </c>
      <c r="K97" s="61">
        <v>4.7080000000000002</v>
      </c>
      <c r="L97" s="61">
        <v>5.3209999999999997</v>
      </c>
      <c r="M97" s="62">
        <v>5.6420000000000003</v>
      </c>
      <c r="N97" s="58">
        <v>2.037666666666667</v>
      </c>
      <c r="O97" s="58">
        <v>4.1252500000000003</v>
      </c>
      <c r="P97" s="63">
        <f t="shared" si="4"/>
        <v>2.0875833333333333</v>
      </c>
    </row>
    <row r="98" spans="1:16" ht="21" customHeight="1" thickBot="1">
      <c r="A98" s="66" t="s">
        <v>14</v>
      </c>
      <c r="B98" s="64">
        <v>2.8069999999999999</v>
      </c>
      <c r="C98" s="65">
        <v>3.0329999999999999</v>
      </c>
      <c r="D98" s="65">
        <v>3.7589999999999999</v>
      </c>
      <c r="E98" s="65">
        <v>3.9550000000000001</v>
      </c>
      <c r="F98" s="65">
        <v>4.0350000000000001</v>
      </c>
      <c r="G98" s="62">
        <v>3.8879999999999999</v>
      </c>
      <c r="H98" s="64">
        <v>5.6230000000000002</v>
      </c>
      <c r="I98" s="65">
        <v>6.3620000000000001</v>
      </c>
      <c r="J98" s="65">
        <v>7.3719999999999999</v>
      </c>
      <c r="K98" s="65">
        <v>7.9390000000000001</v>
      </c>
      <c r="L98" s="65">
        <v>9.0690000000000008</v>
      </c>
      <c r="M98" s="62">
        <v>10.393000000000001</v>
      </c>
      <c r="N98" s="58">
        <v>3.4455</v>
      </c>
      <c r="O98" s="58">
        <v>7.3768333333333329</v>
      </c>
      <c r="P98" s="63">
        <f t="shared" si="4"/>
        <v>3.9313333333333329</v>
      </c>
    </row>
    <row r="99" spans="1:16" ht="21" customHeight="1" thickBot="1">
      <c r="A99" s="66" t="s">
        <v>15</v>
      </c>
      <c r="B99" s="67">
        <v>36.393999999999998</v>
      </c>
      <c r="C99" s="68">
        <v>38.301000000000002</v>
      </c>
      <c r="D99" s="68">
        <v>40.808</v>
      </c>
      <c r="E99" s="69">
        <v>44.246000000000002</v>
      </c>
      <c r="F99" s="69">
        <v>48.023000000000003</v>
      </c>
      <c r="G99" s="70">
        <v>49.478999999999999</v>
      </c>
      <c r="H99" s="67">
        <v>62.256999999999998</v>
      </c>
      <c r="I99" s="68">
        <v>68.971000000000004</v>
      </c>
      <c r="J99" s="68">
        <v>76.05</v>
      </c>
      <c r="K99" s="69">
        <v>83.691999999999993</v>
      </c>
      <c r="L99" s="69">
        <v>92.700999999999993</v>
      </c>
      <c r="M99" s="70">
        <v>96.983000000000004</v>
      </c>
      <c r="N99" s="71">
        <v>41.683416666666666</v>
      </c>
      <c r="O99" s="71">
        <v>76.921999999999997</v>
      </c>
      <c r="P99" s="72">
        <f t="shared" si="4"/>
        <v>35.238583333333331</v>
      </c>
    </row>
    <row r="100" spans="1:16" ht="21" customHeight="1">
      <c r="A100" s="74" t="s">
        <v>118</v>
      </c>
    </row>
  </sheetData>
  <mergeCells count="25">
    <mergeCell ref="A43:A44"/>
    <mergeCell ref="B43:G43"/>
    <mergeCell ref="H43:M43"/>
    <mergeCell ref="N43:P43"/>
    <mergeCell ref="A1:P1"/>
    <mergeCell ref="A2:A3"/>
    <mergeCell ref="B2:G2"/>
    <mergeCell ref="H2:M2"/>
    <mergeCell ref="N2:P2"/>
    <mergeCell ref="A22:P22"/>
    <mergeCell ref="A23:A24"/>
    <mergeCell ref="B23:G23"/>
    <mergeCell ref="H23:M23"/>
    <mergeCell ref="N23:P23"/>
    <mergeCell ref="A42:P42"/>
    <mergeCell ref="A83:A84"/>
    <mergeCell ref="B83:G83"/>
    <mergeCell ref="H83:M83"/>
    <mergeCell ref="N83:P83"/>
    <mergeCell ref="A62:P62"/>
    <mergeCell ref="A63:A64"/>
    <mergeCell ref="B63:G63"/>
    <mergeCell ref="H63:M63"/>
    <mergeCell ref="N63:P63"/>
    <mergeCell ref="A82:P8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4294967295" r:id="rId1"/>
  <headerFooter>
    <oddHeader xml:space="preserve">&amp;R&amp;14Příloha č. 3a
</oddHeader>
  </headerFooter>
  <rowBreaks count="2" manualBreakCount="2">
    <brk id="41" max="15" man="1"/>
    <brk id="81" max="16383" man="1"/>
  </rowBreaks>
  <colBreaks count="1" manualBreakCount="1"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0"/>
  <sheetViews>
    <sheetView view="pageBreakPreview" zoomScale="80" zoomScaleNormal="90" zoomScaleSheetLayoutView="80" workbookViewId="0">
      <selection sqref="A1:P1"/>
    </sheetView>
  </sheetViews>
  <sheetFormatPr defaultRowHeight="15"/>
  <cols>
    <col min="1" max="1" width="29.7109375" customWidth="1"/>
  </cols>
  <sheetData>
    <row r="1" spans="1:16" ht="36" customHeight="1" thickBot="1">
      <c r="A1" s="638" t="s">
        <v>25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40"/>
    </row>
    <row r="2" spans="1:16" ht="21" customHeight="1" thickBot="1">
      <c r="A2" s="622"/>
      <c r="B2" s="632">
        <v>2014</v>
      </c>
      <c r="C2" s="633"/>
      <c r="D2" s="633"/>
      <c r="E2" s="633"/>
      <c r="F2" s="633"/>
      <c r="G2" s="634"/>
      <c r="H2" s="632">
        <v>2015</v>
      </c>
      <c r="I2" s="633"/>
      <c r="J2" s="633"/>
      <c r="K2" s="633"/>
      <c r="L2" s="633"/>
      <c r="M2" s="634"/>
      <c r="N2" s="635" t="s">
        <v>117</v>
      </c>
      <c r="O2" s="636"/>
      <c r="P2" s="637"/>
    </row>
    <row r="3" spans="1:16" ht="21" customHeight="1" thickBot="1">
      <c r="A3" s="641"/>
      <c r="B3" s="50">
        <v>1</v>
      </c>
      <c r="C3" s="51">
        <v>2</v>
      </c>
      <c r="D3" s="51">
        <v>3</v>
      </c>
      <c r="E3" s="51">
        <v>4</v>
      </c>
      <c r="F3" s="51">
        <v>5</v>
      </c>
      <c r="G3" s="52">
        <v>6</v>
      </c>
      <c r="H3" s="50">
        <v>1</v>
      </c>
      <c r="I3" s="51">
        <v>2</v>
      </c>
      <c r="J3" s="51">
        <v>3</v>
      </c>
      <c r="K3" s="51">
        <v>4</v>
      </c>
      <c r="L3" s="51">
        <v>5</v>
      </c>
      <c r="M3" s="52">
        <v>6</v>
      </c>
      <c r="N3" s="189">
        <v>2014</v>
      </c>
      <c r="O3" s="189">
        <v>2015</v>
      </c>
      <c r="P3" s="54" t="s">
        <v>113</v>
      </c>
    </row>
    <row r="4" spans="1:16" ht="21" customHeight="1">
      <c r="A4" s="76" t="s">
        <v>18</v>
      </c>
      <c r="B4" s="77">
        <v>629.274</v>
      </c>
      <c r="C4" s="78">
        <v>625.39</v>
      </c>
      <c r="D4" s="78">
        <v>608.31500000000005</v>
      </c>
      <c r="E4" s="78">
        <v>574.90800000000002</v>
      </c>
      <c r="F4" s="78">
        <v>549.97299999999996</v>
      </c>
      <c r="G4" s="79">
        <v>537.17899999999997</v>
      </c>
      <c r="H4" s="77">
        <v>556.19100000000003</v>
      </c>
      <c r="I4" s="78">
        <v>548.11699999999996</v>
      </c>
      <c r="J4" s="78">
        <v>525.31500000000005</v>
      </c>
      <c r="K4" s="78">
        <v>491.58499999999998</v>
      </c>
      <c r="L4" s="78">
        <v>465.68900000000002</v>
      </c>
      <c r="M4" s="79">
        <v>451.39499999999998</v>
      </c>
      <c r="N4" s="80">
        <v>592.47766666666666</v>
      </c>
      <c r="O4" s="80">
        <f>+[2]p3a!O39</f>
        <v>513.92525000000001</v>
      </c>
      <c r="P4" s="79">
        <f>+O4-N4</f>
        <v>-78.552416666666659</v>
      </c>
    </row>
    <row r="5" spans="1:16" ht="21" customHeight="1">
      <c r="A5" s="76" t="s">
        <v>19</v>
      </c>
      <c r="B5" s="81">
        <v>297.23500000000001</v>
      </c>
      <c r="C5" s="82">
        <v>294.92399999999998</v>
      </c>
      <c r="D5" s="82">
        <v>290.22500000000002</v>
      </c>
      <c r="E5" s="82">
        <v>281.22800000000001</v>
      </c>
      <c r="F5" s="82">
        <v>275.03300000000002</v>
      </c>
      <c r="G5" s="83">
        <v>273.17500000000001</v>
      </c>
      <c r="H5" s="81">
        <v>269.846</v>
      </c>
      <c r="I5" s="82">
        <v>265.40199999999999</v>
      </c>
      <c r="J5" s="82">
        <v>257.88600000000002</v>
      </c>
      <c r="K5" s="82">
        <v>247.71799999999999</v>
      </c>
      <c r="L5" s="82">
        <v>239.39500000000001</v>
      </c>
      <c r="M5" s="83">
        <v>235.11099999999999</v>
      </c>
      <c r="N5" s="84">
        <v>286.66383333333334</v>
      </c>
      <c r="O5" s="84">
        <f>+[2]p3a!O79</f>
        <v>255.37891666666667</v>
      </c>
      <c r="P5" s="83">
        <f t="shared" ref="P5:P13" si="0">+O5-N5</f>
        <v>-31.284916666666675</v>
      </c>
    </row>
    <row r="6" spans="1:16" ht="21" customHeight="1">
      <c r="A6" s="76" t="s">
        <v>20</v>
      </c>
      <c r="B6" s="81">
        <v>332.03899999999999</v>
      </c>
      <c r="C6" s="82">
        <v>330.46600000000001</v>
      </c>
      <c r="D6" s="82">
        <v>318.09000000000003</v>
      </c>
      <c r="E6" s="82">
        <v>293.68</v>
      </c>
      <c r="F6" s="82">
        <v>274.93999999999994</v>
      </c>
      <c r="G6" s="83">
        <v>264.00399999999996</v>
      </c>
      <c r="H6" s="81">
        <f>+H4-H5</f>
        <v>286.34500000000003</v>
      </c>
      <c r="I6" s="82">
        <v>286.34500000000003</v>
      </c>
      <c r="J6" s="82">
        <v>286.34500000000003</v>
      </c>
      <c r="K6" s="82">
        <v>286.34500000000003</v>
      </c>
      <c r="L6" s="82">
        <v>286.34500000000003</v>
      </c>
      <c r="M6" s="83">
        <v>286.34500000000003</v>
      </c>
      <c r="N6" s="84">
        <v>305.81383333333332</v>
      </c>
      <c r="O6" s="84">
        <f>+O4-O5</f>
        <v>258.54633333333334</v>
      </c>
      <c r="P6" s="83">
        <f t="shared" si="0"/>
        <v>-47.267499999999984</v>
      </c>
    </row>
    <row r="7" spans="1:16" ht="21" customHeight="1">
      <c r="A7" s="76" t="s">
        <v>21</v>
      </c>
      <c r="B7" s="81">
        <v>150.52799999999999</v>
      </c>
      <c r="C7" s="82">
        <v>152.50700000000001</v>
      </c>
      <c r="D7" s="82">
        <v>137.291</v>
      </c>
      <c r="E7" s="82">
        <v>119.059</v>
      </c>
      <c r="F7" s="82">
        <v>107.98</v>
      </c>
      <c r="G7" s="83">
        <v>99.994</v>
      </c>
      <c r="H7" s="81">
        <v>132.85900000000001</v>
      </c>
      <c r="I7" s="82">
        <v>129.137</v>
      </c>
      <c r="J7" s="82">
        <v>116.298</v>
      </c>
      <c r="K7" s="82">
        <v>100.875</v>
      </c>
      <c r="L7" s="82">
        <v>91.501999999999995</v>
      </c>
      <c r="M7" s="83">
        <v>86.543000000000006</v>
      </c>
      <c r="N7" s="84">
        <v>129.56283333333332</v>
      </c>
      <c r="O7" s="84">
        <f>+[2]p3a!O59</f>
        <v>111.96933333333332</v>
      </c>
      <c r="P7" s="83">
        <f t="shared" si="0"/>
        <v>-17.593499999999992</v>
      </c>
    </row>
    <row r="8" spans="1:16" ht="21" customHeight="1">
      <c r="A8" s="76" t="s">
        <v>22</v>
      </c>
      <c r="B8" s="81">
        <v>49.005000000000003</v>
      </c>
      <c r="C8" s="82">
        <v>51.753999999999998</v>
      </c>
      <c r="D8" s="82">
        <v>67.405000000000001</v>
      </c>
      <c r="E8" s="82">
        <v>81.787000000000006</v>
      </c>
      <c r="F8" s="82">
        <v>66.367000000000004</v>
      </c>
      <c r="G8" s="83">
        <v>57.097999999999999</v>
      </c>
      <c r="H8" s="81">
        <v>56.767000000000003</v>
      </c>
      <c r="I8" s="82">
        <v>50.863999999999997</v>
      </c>
      <c r="J8" s="82">
        <v>68.635999999999996</v>
      </c>
      <c r="K8" s="82">
        <v>81.087999999999994</v>
      </c>
      <c r="L8" s="82">
        <v>64.814999999999998</v>
      </c>
      <c r="M8" s="83">
        <v>56.93</v>
      </c>
      <c r="N8" s="84">
        <v>59.829916666666662</v>
      </c>
      <c r="O8" s="84">
        <f>AVERAGE(H8:M8)</f>
        <v>63.183333333333337</v>
      </c>
      <c r="P8" s="83">
        <f t="shared" si="0"/>
        <v>3.3534166666666749</v>
      </c>
    </row>
    <row r="9" spans="1:16" ht="21" customHeight="1">
      <c r="A9" s="76" t="s">
        <v>23</v>
      </c>
      <c r="B9" s="81">
        <v>29.573</v>
      </c>
      <c r="C9" s="82">
        <v>32.718000000000004</v>
      </c>
      <c r="D9" s="82">
        <v>49.142000000000003</v>
      </c>
      <c r="E9" s="82">
        <v>62.570999999999998</v>
      </c>
      <c r="F9" s="82">
        <v>47.47</v>
      </c>
      <c r="G9" s="83">
        <v>37.923000000000002</v>
      </c>
      <c r="H9" s="81">
        <v>37.767000000000003</v>
      </c>
      <c r="I9" s="82">
        <v>34.6</v>
      </c>
      <c r="J9" s="82">
        <v>49.274000000000001</v>
      </c>
      <c r="K9" s="82">
        <v>61.639000000000003</v>
      </c>
      <c r="L9" s="82">
        <v>46.843000000000004</v>
      </c>
      <c r="M9" s="83">
        <v>37.134999999999998</v>
      </c>
      <c r="N9" s="84">
        <v>41.127666666666663</v>
      </c>
      <c r="O9" s="84">
        <f t="shared" ref="O9:O11" si="1">AVERAGE(H9:M9)</f>
        <v>44.542999999999999</v>
      </c>
      <c r="P9" s="83">
        <f t="shared" si="0"/>
        <v>3.4153333333333364</v>
      </c>
    </row>
    <row r="10" spans="1:16" ht="21" customHeight="1">
      <c r="A10" s="76" t="s">
        <v>80</v>
      </c>
      <c r="B10" s="81">
        <v>2.0499999999999998</v>
      </c>
      <c r="C10" s="82">
        <v>1.802</v>
      </c>
      <c r="D10" s="82">
        <v>5.7370000000000001</v>
      </c>
      <c r="E10" s="82">
        <v>12.254</v>
      </c>
      <c r="F10" s="82">
        <v>9.1549999999999994</v>
      </c>
      <c r="G10" s="83">
        <v>6.95</v>
      </c>
      <c r="H10" s="81">
        <v>7.0759999999999996</v>
      </c>
      <c r="I10" s="82">
        <v>6.8289999999999997</v>
      </c>
      <c r="J10" s="82">
        <v>12.577</v>
      </c>
      <c r="K10" s="82">
        <v>19.491</v>
      </c>
      <c r="L10" s="82">
        <v>14.554</v>
      </c>
      <c r="M10" s="83">
        <v>11.378</v>
      </c>
      <c r="N10" s="84">
        <v>5.8965000000000005</v>
      </c>
      <c r="O10" s="84">
        <f t="shared" si="1"/>
        <v>11.984166666666667</v>
      </c>
      <c r="P10" s="83">
        <f t="shared" si="0"/>
        <v>6.0876666666666663</v>
      </c>
    </row>
    <row r="11" spans="1:16" ht="21" customHeight="1">
      <c r="A11" s="76" t="s">
        <v>24</v>
      </c>
      <c r="B11" s="81">
        <v>81.445999999999998</v>
      </c>
      <c r="C11" s="82">
        <v>47.87</v>
      </c>
      <c r="D11" s="82">
        <v>50.33</v>
      </c>
      <c r="E11" s="82">
        <v>48.38</v>
      </c>
      <c r="F11" s="82">
        <v>41.432000000000002</v>
      </c>
      <c r="G11" s="83">
        <v>44.304000000000002</v>
      </c>
      <c r="H11" s="81">
        <v>71.043999999999997</v>
      </c>
      <c r="I11" s="82">
        <v>42.79</v>
      </c>
      <c r="J11" s="82">
        <v>45.834000000000003</v>
      </c>
      <c r="K11" s="82">
        <v>47.357999999999997</v>
      </c>
      <c r="L11" s="82">
        <v>38.918999999999997</v>
      </c>
      <c r="M11" s="83">
        <v>42.636000000000003</v>
      </c>
      <c r="N11" s="84">
        <v>53.580416666666672</v>
      </c>
      <c r="O11" s="84">
        <f t="shared" si="1"/>
        <v>48.096833333333336</v>
      </c>
      <c r="P11" s="83">
        <f t="shared" si="0"/>
        <v>-5.4835833333333355</v>
      </c>
    </row>
    <row r="12" spans="1:16" ht="21" customHeight="1">
      <c r="A12" s="85" t="s">
        <v>187</v>
      </c>
      <c r="B12" s="86">
        <v>36.393999999999998</v>
      </c>
      <c r="C12" s="87">
        <v>38.301000000000002</v>
      </c>
      <c r="D12" s="87">
        <v>40.808</v>
      </c>
      <c r="E12" s="87">
        <v>44.246000000000002</v>
      </c>
      <c r="F12" s="87">
        <v>48.023000000000003</v>
      </c>
      <c r="G12" s="88">
        <v>49.478999999999999</v>
      </c>
      <c r="H12" s="86">
        <v>62.256999999999998</v>
      </c>
      <c r="I12" s="87">
        <v>68.971000000000004</v>
      </c>
      <c r="J12" s="87">
        <v>76.05</v>
      </c>
      <c r="K12" s="87">
        <v>83.691999999999993</v>
      </c>
      <c r="L12" s="87">
        <v>92.700999999999993</v>
      </c>
      <c r="M12" s="88">
        <v>96.983000000000004</v>
      </c>
      <c r="N12" s="89">
        <v>41.683416666666666</v>
      </c>
      <c r="O12" s="89">
        <v>76.921999999999997</v>
      </c>
      <c r="P12" s="88">
        <f t="shared" si="0"/>
        <v>35.238583333333331</v>
      </c>
    </row>
    <row r="13" spans="1:16" ht="21" customHeight="1" thickBot="1">
      <c r="A13" s="90" t="s">
        <v>188</v>
      </c>
      <c r="B13" s="91">
        <v>17.290597351211741</v>
      </c>
      <c r="C13" s="92">
        <v>16.328294300409908</v>
      </c>
      <c r="D13" s="92">
        <v>14.906758478729662</v>
      </c>
      <c r="E13" s="92">
        <v>12.993445735207702</v>
      </c>
      <c r="F13" s="92">
        <v>11.452283280927887</v>
      </c>
      <c r="G13" s="93">
        <v>10.85670688574951</v>
      </c>
      <c r="H13" s="91">
        <v>8.9337905777663558</v>
      </c>
      <c r="I13" s="92">
        <v>7.9470647083556853</v>
      </c>
      <c r="J13" s="92">
        <v>6.9074950690335308</v>
      </c>
      <c r="K13" s="92">
        <v>5.8737394255125936</v>
      </c>
      <c r="L13" s="92">
        <v>5.0235596164011174</v>
      </c>
      <c r="M13" s="93">
        <v>4.6543724157842092</v>
      </c>
      <c r="N13" s="94">
        <v>14.48046266145775</v>
      </c>
      <c r="O13" s="94">
        <v>6.6636723488059681</v>
      </c>
      <c r="P13" s="93">
        <f t="shared" si="0"/>
        <v>-7.8167903126517819</v>
      </c>
    </row>
    <row r="14" spans="1:16" ht="21" customHeight="1">
      <c r="A14" s="74" t="s">
        <v>118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</row>
    <row r="15" spans="1:16" ht="18">
      <c r="A15" s="96" t="s">
        <v>119</v>
      </c>
    </row>
    <row r="17" spans="2:15">
      <c r="O17" s="49"/>
    </row>
    <row r="18" spans="2:15">
      <c r="B18" s="49"/>
    </row>
    <row r="20" spans="2:15">
      <c r="B20" s="49"/>
      <c r="C20" s="49"/>
      <c r="F20" s="49"/>
    </row>
  </sheetData>
  <mergeCells count="5">
    <mergeCell ref="A1:P1"/>
    <mergeCell ref="A2:A3"/>
    <mergeCell ref="B2:G2"/>
    <mergeCell ref="H2:M2"/>
    <mergeCell ref="N2:P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horizontalDpi="4294967294" r:id="rId1"/>
  <headerFooter>
    <oddHeader>&amp;RPříloha č. 3b</oddHeader>
  </headerFooter>
  <rowBreaks count="2" manualBreakCount="2">
    <brk id="2" max="16383" man="1"/>
    <brk id="18" max="16383" man="1"/>
  </rowBreaks>
  <colBreaks count="2" manualBreakCount="2">
    <brk id="15" max="1048575" man="1"/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34"/>
  <sheetViews>
    <sheetView view="pageBreakPreview" zoomScale="60" zoomScaleNormal="80" workbookViewId="0">
      <selection sqref="A1:AE1"/>
    </sheetView>
  </sheetViews>
  <sheetFormatPr defaultRowHeight="15.75"/>
  <cols>
    <col min="1" max="1" width="20" style="95" customWidth="1"/>
    <col min="2" max="13" width="7.7109375" style="95" hidden="1" customWidth="1"/>
    <col min="14" max="31" width="8.7109375" style="95" customWidth="1"/>
    <col min="32" max="16384" width="9.140625" style="95"/>
  </cols>
  <sheetData>
    <row r="1" spans="1:31" ht="32.25" customHeight="1">
      <c r="A1" s="642" t="s">
        <v>251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  <c r="W1" s="642"/>
      <c r="X1" s="642"/>
      <c r="Y1" s="642"/>
      <c r="Z1" s="642"/>
      <c r="AA1" s="642"/>
      <c r="AB1" s="642"/>
      <c r="AC1" s="642"/>
      <c r="AD1" s="642"/>
      <c r="AE1" s="642"/>
    </row>
    <row r="2" spans="1:31" ht="33" customHeight="1">
      <c r="A2" s="373"/>
      <c r="B2" s="374" t="s">
        <v>252</v>
      </c>
      <c r="C2" s="374" t="s">
        <v>253</v>
      </c>
      <c r="D2" s="374" t="s">
        <v>254</v>
      </c>
      <c r="E2" s="374" t="s">
        <v>255</v>
      </c>
      <c r="F2" s="374" t="s">
        <v>256</v>
      </c>
      <c r="G2" s="374" t="s">
        <v>257</v>
      </c>
      <c r="H2" s="374" t="s">
        <v>258</v>
      </c>
      <c r="I2" s="374" t="s">
        <v>259</v>
      </c>
      <c r="J2" s="374" t="s">
        <v>260</v>
      </c>
      <c r="K2" s="374" t="s">
        <v>261</v>
      </c>
      <c r="L2" s="374" t="s">
        <v>262</v>
      </c>
      <c r="M2" s="374" t="s">
        <v>263</v>
      </c>
      <c r="N2" s="374" t="s">
        <v>264</v>
      </c>
      <c r="O2" s="374" t="s">
        <v>265</v>
      </c>
      <c r="P2" s="374" t="s">
        <v>266</v>
      </c>
      <c r="Q2" s="374" t="s">
        <v>267</v>
      </c>
      <c r="R2" s="374" t="s">
        <v>268</v>
      </c>
      <c r="S2" s="374" t="s">
        <v>269</v>
      </c>
      <c r="T2" s="374" t="s">
        <v>270</v>
      </c>
      <c r="U2" s="374" t="s">
        <v>271</v>
      </c>
      <c r="V2" s="374" t="s">
        <v>272</v>
      </c>
      <c r="W2" s="374" t="s">
        <v>273</v>
      </c>
      <c r="X2" s="374" t="s">
        <v>274</v>
      </c>
      <c r="Y2" s="374" t="s">
        <v>275</v>
      </c>
      <c r="Z2" s="374" t="s">
        <v>276</v>
      </c>
      <c r="AA2" s="374" t="s">
        <v>277</v>
      </c>
      <c r="AB2" s="374" t="s">
        <v>278</v>
      </c>
      <c r="AC2" s="374" t="s">
        <v>279</v>
      </c>
      <c r="AD2" s="374" t="s">
        <v>280</v>
      </c>
      <c r="AE2" s="375" t="s">
        <v>281</v>
      </c>
    </row>
    <row r="3" spans="1:31" ht="21" customHeight="1">
      <c r="A3" s="373" t="s">
        <v>282</v>
      </c>
      <c r="B3" s="376">
        <v>5.8</v>
      </c>
      <c r="C3" s="376">
        <v>5.9</v>
      </c>
      <c r="D3" s="376">
        <v>5.5</v>
      </c>
      <c r="E3" s="376">
        <v>5.2</v>
      </c>
      <c r="F3" s="376">
        <v>5.0999999999999996</v>
      </c>
      <c r="G3" s="376">
        <v>5.3</v>
      </c>
      <c r="H3" s="376">
        <v>5.2</v>
      </c>
      <c r="I3" s="376">
        <v>5</v>
      </c>
      <c r="J3" s="376">
        <v>5</v>
      </c>
      <c r="K3" s="376">
        <v>5</v>
      </c>
      <c r="L3" s="376">
        <v>5</v>
      </c>
      <c r="M3" s="376">
        <v>4.9000000000000004</v>
      </c>
      <c r="N3" s="376">
        <v>5.5</v>
      </c>
      <c r="O3" s="376">
        <v>5.4</v>
      </c>
      <c r="P3" s="376">
        <v>5.4</v>
      </c>
      <c r="Q3" s="376">
        <v>5.0999999999999996</v>
      </c>
      <c r="R3" s="376">
        <v>4.8</v>
      </c>
      <c r="S3" s="376">
        <v>4.8</v>
      </c>
      <c r="T3" s="376">
        <v>4.7</v>
      </c>
      <c r="U3" s="376">
        <v>5</v>
      </c>
      <c r="V3" s="376">
        <v>4.9000000000000004</v>
      </c>
      <c r="W3" s="376">
        <v>4.8</v>
      </c>
      <c r="X3" s="376">
        <v>5</v>
      </c>
      <c r="Y3" s="376">
        <v>4.5</v>
      </c>
      <c r="Z3" s="376">
        <v>4.9000000000000004</v>
      </c>
      <c r="AA3" s="376">
        <v>5.3</v>
      </c>
      <c r="AB3" s="376">
        <v>4.8</v>
      </c>
      <c r="AC3" s="376">
        <v>4.9000000000000004</v>
      </c>
      <c r="AD3" s="376">
        <v>4.5999999999999996</v>
      </c>
      <c r="AE3" s="377">
        <v>4.5999999999999996</v>
      </c>
    </row>
    <row r="4" spans="1:31" ht="21" customHeight="1">
      <c r="A4" s="378" t="s">
        <v>283</v>
      </c>
      <c r="B4" s="379">
        <v>7.1</v>
      </c>
      <c r="C4" s="379">
        <v>7.9</v>
      </c>
      <c r="D4" s="379">
        <v>7.3</v>
      </c>
      <c r="E4" s="379">
        <v>6.8</v>
      </c>
      <c r="F4" s="379">
        <v>7.2</v>
      </c>
      <c r="G4" s="379">
        <v>6.4</v>
      </c>
      <c r="H4" s="379">
        <v>6.6</v>
      </c>
      <c r="I4" s="379">
        <v>7.3</v>
      </c>
      <c r="J4" s="379">
        <v>6.9</v>
      </c>
      <c r="K4" s="379">
        <v>6.3</v>
      </c>
      <c r="L4" s="379">
        <v>7</v>
      </c>
      <c r="M4" s="379">
        <v>6.8</v>
      </c>
      <c r="N4" s="379">
        <v>6.6</v>
      </c>
      <c r="O4" s="379">
        <v>6.9</v>
      </c>
      <c r="P4" s="379">
        <v>6.9</v>
      </c>
      <c r="Q4" s="379">
        <v>6.1</v>
      </c>
      <c r="R4" s="379">
        <v>6</v>
      </c>
      <c r="S4" s="379">
        <v>6</v>
      </c>
      <c r="T4" s="379">
        <v>5.7</v>
      </c>
      <c r="U4" s="379">
        <v>6.4</v>
      </c>
      <c r="V4" s="379">
        <v>5.6</v>
      </c>
      <c r="W4" s="379">
        <v>5.4</v>
      </c>
      <c r="X4" s="379">
        <v>6.1</v>
      </c>
      <c r="Y4" s="379">
        <v>5.7</v>
      </c>
      <c r="Z4" s="379">
        <v>6</v>
      </c>
      <c r="AA4" s="379">
        <v>6.2</v>
      </c>
      <c r="AB4" s="379">
        <v>5.8</v>
      </c>
      <c r="AC4" s="379">
        <v>5.2</v>
      </c>
      <c r="AD4" s="379">
        <v>4.8</v>
      </c>
      <c r="AE4" s="380">
        <v>4.8</v>
      </c>
    </row>
    <row r="5" spans="1:31" ht="21" customHeight="1">
      <c r="A5" s="373" t="s">
        <v>195</v>
      </c>
      <c r="B5" s="376">
        <v>5.9</v>
      </c>
      <c r="C5" s="376">
        <v>5.9</v>
      </c>
      <c r="D5" s="376">
        <v>6.2</v>
      </c>
      <c r="E5" s="376">
        <v>6.5</v>
      </c>
      <c r="F5" s="376">
        <v>6.7</v>
      </c>
      <c r="G5" s="376">
        <v>6.6</v>
      </c>
      <c r="H5" s="376">
        <v>6.4</v>
      </c>
      <c r="I5" s="376">
        <v>6.4</v>
      </c>
      <c r="J5" s="376">
        <v>6.6</v>
      </c>
      <c r="K5" s="376">
        <v>6.8</v>
      </c>
      <c r="L5" s="376">
        <v>6.3</v>
      </c>
      <c r="M5" s="376">
        <v>6.3</v>
      </c>
      <c r="N5" s="376">
        <v>6.1</v>
      </c>
      <c r="O5" s="376">
        <v>5.9</v>
      </c>
      <c r="P5" s="376">
        <v>5.9</v>
      </c>
      <c r="Q5" s="376">
        <v>5.8</v>
      </c>
      <c r="R5" s="376">
        <v>5.9</v>
      </c>
      <c r="S5" s="376">
        <v>5.7</v>
      </c>
      <c r="T5" s="376">
        <v>5.9</v>
      </c>
      <c r="U5" s="376">
        <v>5.8</v>
      </c>
      <c r="V5" s="376">
        <v>5.8</v>
      </c>
      <c r="W5" s="376">
        <v>5.9</v>
      </c>
      <c r="X5" s="376">
        <v>5.9</v>
      </c>
      <c r="Y5" s="376">
        <v>5.8</v>
      </c>
      <c r="Z5" s="376">
        <v>6</v>
      </c>
      <c r="AA5" s="376">
        <v>5.8</v>
      </c>
      <c r="AB5" s="376">
        <v>5.5</v>
      </c>
      <c r="AC5" s="376">
        <v>5.3</v>
      </c>
      <c r="AD5" s="376">
        <v>5.2</v>
      </c>
      <c r="AE5" s="377">
        <v>5</v>
      </c>
    </row>
    <row r="6" spans="1:31" ht="21" customHeight="1">
      <c r="A6" s="373" t="s">
        <v>284</v>
      </c>
      <c r="B6" s="376">
        <v>5.9</v>
      </c>
      <c r="C6" s="376">
        <v>5.9</v>
      </c>
      <c r="D6" s="376">
        <v>5.8</v>
      </c>
      <c r="E6" s="376">
        <v>5.7</v>
      </c>
      <c r="F6" s="376">
        <v>5.6</v>
      </c>
      <c r="G6" s="376">
        <v>5.6</v>
      </c>
      <c r="H6" s="376">
        <v>5.8</v>
      </c>
      <c r="I6" s="376">
        <v>5.7</v>
      </c>
      <c r="J6" s="376">
        <v>5.9</v>
      </c>
      <c r="K6" s="376">
        <v>6</v>
      </c>
      <c r="L6" s="376">
        <v>6.1</v>
      </c>
      <c r="M6" s="376">
        <v>6.5</v>
      </c>
      <c r="N6" s="376">
        <v>6.4</v>
      </c>
      <c r="O6" s="376">
        <v>6.2</v>
      </c>
      <c r="P6" s="376">
        <v>6</v>
      </c>
      <c r="Q6" s="376">
        <v>5.8</v>
      </c>
      <c r="R6" s="376">
        <v>5.7</v>
      </c>
      <c r="S6" s="376">
        <v>5.6</v>
      </c>
      <c r="T6" s="376">
        <v>6</v>
      </c>
      <c r="U6" s="376">
        <v>5.9</v>
      </c>
      <c r="V6" s="376">
        <v>6</v>
      </c>
      <c r="W6" s="376">
        <v>5.9</v>
      </c>
      <c r="X6" s="376">
        <v>6</v>
      </c>
      <c r="Y6" s="376">
        <v>6.2</v>
      </c>
      <c r="Z6" s="376">
        <v>6.1</v>
      </c>
      <c r="AA6" s="376">
        <v>6</v>
      </c>
      <c r="AB6" s="376">
        <v>5.7</v>
      </c>
      <c r="AC6" s="376">
        <v>5.5</v>
      </c>
      <c r="AD6" s="376">
        <v>5.3</v>
      </c>
      <c r="AE6" s="377">
        <v>5.2</v>
      </c>
    </row>
    <row r="7" spans="1:31" ht="21" customHeight="1">
      <c r="A7" s="373" t="s">
        <v>285</v>
      </c>
      <c r="B7" s="376">
        <v>7.6</v>
      </c>
      <c r="C7" s="376">
        <v>7.7</v>
      </c>
      <c r="D7" s="376">
        <v>7.5</v>
      </c>
      <c r="E7" s="376">
        <v>6.9</v>
      </c>
      <c r="F7" s="376">
        <v>6.7</v>
      </c>
      <c r="G7" s="376">
        <v>6.6</v>
      </c>
      <c r="H7" s="376">
        <v>7</v>
      </c>
      <c r="I7" s="376">
        <v>7</v>
      </c>
      <c r="J7" s="376">
        <v>6.7</v>
      </c>
      <c r="K7" s="376">
        <v>6.6</v>
      </c>
      <c r="L7" s="376">
        <v>6.5</v>
      </c>
      <c r="M7" s="376">
        <v>7.2</v>
      </c>
      <c r="N7" s="376">
        <v>7.2</v>
      </c>
      <c r="O7" s="376">
        <v>7.4</v>
      </c>
      <c r="P7" s="376">
        <v>6.8</v>
      </c>
      <c r="Q7" s="376">
        <v>6.5</v>
      </c>
      <c r="R7" s="376">
        <v>6.3</v>
      </c>
      <c r="S7" s="376">
        <v>6.3</v>
      </c>
      <c r="T7" s="376">
        <v>6.5</v>
      </c>
      <c r="U7" s="376">
        <v>6.5</v>
      </c>
      <c r="V7" s="376">
        <v>6.4</v>
      </c>
      <c r="W7" s="376">
        <v>6.2</v>
      </c>
      <c r="X7" s="376">
        <v>6.1</v>
      </c>
      <c r="Y7" s="376">
        <v>6.2</v>
      </c>
      <c r="Z7" s="376">
        <v>6.4</v>
      </c>
      <c r="AA7" s="376">
        <v>6.6</v>
      </c>
      <c r="AB7" s="376">
        <v>6.6</v>
      </c>
      <c r="AC7" s="376">
        <v>6.3</v>
      </c>
      <c r="AD7" s="376">
        <v>5.9</v>
      </c>
      <c r="AE7" s="377">
        <v>5.8</v>
      </c>
    </row>
    <row r="8" spans="1:31" ht="21" customHeight="1">
      <c r="A8" s="373" t="s">
        <v>286</v>
      </c>
      <c r="B8" s="376">
        <v>5.6</v>
      </c>
      <c r="C8" s="376">
        <v>5.7</v>
      </c>
      <c r="D8" s="376">
        <v>5.9</v>
      </c>
      <c r="E8" s="376">
        <v>5.2</v>
      </c>
      <c r="F8" s="376">
        <v>4.9000000000000004</v>
      </c>
      <c r="G8" s="376">
        <v>4.9000000000000004</v>
      </c>
      <c r="H8" s="376">
        <v>5.5</v>
      </c>
      <c r="I8" s="376">
        <v>5.0999999999999996</v>
      </c>
      <c r="J8" s="376">
        <v>5.4</v>
      </c>
      <c r="K8" s="376">
        <v>5.2</v>
      </c>
      <c r="L8" s="376">
        <v>5.6</v>
      </c>
      <c r="M8" s="376">
        <v>5.3</v>
      </c>
      <c r="N8" s="376">
        <v>6</v>
      </c>
      <c r="O8" s="376">
        <v>5.8</v>
      </c>
      <c r="P8" s="376">
        <v>6.1</v>
      </c>
      <c r="Q8" s="376">
        <v>5.3</v>
      </c>
      <c r="R8" s="376">
        <v>5.2</v>
      </c>
      <c r="S8" s="376">
        <v>5.8</v>
      </c>
      <c r="T8" s="376">
        <v>5.7</v>
      </c>
      <c r="U8" s="376">
        <v>5.3</v>
      </c>
      <c r="V8" s="376">
        <v>5.8</v>
      </c>
      <c r="W8" s="376">
        <v>5.4</v>
      </c>
      <c r="X8" s="376">
        <v>5.6</v>
      </c>
      <c r="Y8" s="376">
        <v>5.7</v>
      </c>
      <c r="Z8" s="376">
        <v>5.6</v>
      </c>
      <c r="AA8" s="376">
        <v>5.9</v>
      </c>
      <c r="AB8" s="376">
        <v>5.9</v>
      </c>
      <c r="AC8" s="376">
        <v>5.9</v>
      </c>
      <c r="AD8" s="376">
        <v>5.9</v>
      </c>
      <c r="AE8" s="377">
        <v>5.8</v>
      </c>
    </row>
    <row r="9" spans="1:31" ht="21" customHeight="1">
      <c r="A9" s="373" t="s">
        <v>287</v>
      </c>
      <c r="B9" s="376">
        <v>6.9</v>
      </c>
      <c r="C9" s="376">
        <v>7.1</v>
      </c>
      <c r="D9" s="376">
        <v>7.2</v>
      </c>
      <c r="E9" s="376">
        <v>7.1</v>
      </c>
      <c r="F9" s="376">
        <v>7.1</v>
      </c>
      <c r="G9" s="376">
        <v>7.1</v>
      </c>
      <c r="H9" s="376">
        <v>7.2</v>
      </c>
      <c r="I9" s="376">
        <v>7.1</v>
      </c>
      <c r="J9" s="376">
        <v>7.5</v>
      </c>
      <c r="K9" s="376">
        <v>7.6</v>
      </c>
      <c r="L9" s="376">
        <v>7.6</v>
      </c>
      <c r="M9" s="376">
        <v>7.4</v>
      </c>
      <c r="N9" s="376">
        <v>8.1</v>
      </c>
      <c r="O9" s="376">
        <v>8.1999999999999993</v>
      </c>
      <c r="P9" s="376">
        <v>8.1</v>
      </c>
      <c r="Q9" s="376">
        <v>7.9</v>
      </c>
      <c r="R9" s="376">
        <v>7.5</v>
      </c>
      <c r="S9" s="376">
        <v>7.2</v>
      </c>
      <c r="T9" s="376">
        <v>7</v>
      </c>
      <c r="U9" s="376">
        <v>6.8</v>
      </c>
      <c r="V9" s="376">
        <v>7.1</v>
      </c>
      <c r="W9" s="376">
        <v>7.1</v>
      </c>
      <c r="X9" s="376">
        <v>7.1</v>
      </c>
      <c r="Y9" s="376">
        <v>7</v>
      </c>
      <c r="Z9" s="376">
        <v>7.6</v>
      </c>
      <c r="AA9" s="376">
        <v>7.5</v>
      </c>
      <c r="AB9" s="376">
        <v>7.3</v>
      </c>
      <c r="AC9" s="376">
        <v>7.1</v>
      </c>
      <c r="AD9" s="376">
        <v>6.9</v>
      </c>
      <c r="AE9" s="377">
        <v>6.7</v>
      </c>
    </row>
    <row r="10" spans="1:31" ht="21" customHeight="1">
      <c r="A10" s="373" t="s">
        <v>288</v>
      </c>
      <c r="B10" s="376">
        <v>7.1</v>
      </c>
      <c r="C10" s="376">
        <v>7.2</v>
      </c>
      <c r="D10" s="376">
        <v>7.5</v>
      </c>
      <c r="E10" s="376">
        <v>7.5</v>
      </c>
      <c r="F10" s="376">
        <v>6.8</v>
      </c>
      <c r="G10" s="376">
        <v>7.5</v>
      </c>
      <c r="H10" s="376">
        <v>6.7</v>
      </c>
      <c r="I10" s="376">
        <v>6.8</v>
      </c>
      <c r="J10" s="376">
        <v>6.8</v>
      </c>
      <c r="K10" s="376">
        <v>7</v>
      </c>
      <c r="L10" s="376">
        <v>7</v>
      </c>
      <c r="M10" s="376">
        <v>7.2</v>
      </c>
      <c r="N10" s="376">
        <v>7.2</v>
      </c>
      <c r="O10" s="376">
        <v>7.2</v>
      </c>
      <c r="P10" s="376">
        <v>7.3</v>
      </c>
      <c r="Q10" s="376">
        <v>7</v>
      </c>
      <c r="R10" s="376">
        <v>6.4</v>
      </c>
      <c r="S10" s="376">
        <v>6.8</v>
      </c>
      <c r="T10" s="376">
        <v>6.5</v>
      </c>
      <c r="U10" s="376">
        <v>6.7</v>
      </c>
      <c r="V10" s="376">
        <v>6.4</v>
      </c>
      <c r="W10" s="376">
        <v>6.6</v>
      </c>
      <c r="X10" s="376">
        <v>7</v>
      </c>
      <c r="Y10" s="376">
        <v>6.6</v>
      </c>
      <c r="Z10" s="376">
        <v>7.5</v>
      </c>
      <c r="AA10" s="376">
        <v>7.4</v>
      </c>
      <c r="AB10" s="376">
        <v>7.2</v>
      </c>
      <c r="AC10" s="376">
        <v>7.1</v>
      </c>
      <c r="AD10" s="376">
        <v>7</v>
      </c>
      <c r="AE10" s="377">
        <v>7.1</v>
      </c>
    </row>
    <row r="11" spans="1:31" ht="21" customHeight="1">
      <c r="A11" s="373" t="s">
        <v>289</v>
      </c>
      <c r="B11" s="376">
        <v>11.2</v>
      </c>
      <c r="C11" s="376">
        <v>11.4</v>
      </c>
      <c r="D11" s="376">
        <v>11.3</v>
      </c>
      <c r="E11" s="376">
        <v>10.9</v>
      </c>
      <c r="F11" s="376">
        <v>10.4</v>
      </c>
      <c r="G11" s="376">
        <v>10.1</v>
      </c>
      <c r="H11" s="376">
        <v>9.9</v>
      </c>
      <c r="I11" s="376">
        <v>9.8000000000000007</v>
      </c>
      <c r="J11" s="376">
        <v>9.8000000000000007</v>
      </c>
      <c r="K11" s="376">
        <v>9.6</v>
      </c>
      <c r="L11" s="376">
        <v>9.6999999999999993</v>
      </c>
      <c r="M11" s="376">
        <v>10</v>
      </c>
      <c r="N11" s="376">
        <v>10.7</v>
      </c>
      <c r="O11" s="376">
        <v>10.8</v>
      </c>
      <c r="P11" s="376">
        <v>10.4</v>
      </c>
      <c r="Q11" s="376">
        <v>9.6999999999999993</v>
      </c>
      <c r="R11" s="376">
        <v>9.1</v>
      </c>
      <c r="S11" s="376">
        <v>8.6</v>
      </c>
      <c r="T11" s="376">
        <v>8.3000000000000007</v>
      </c>
      <c r="U11" s="376">
        <v>8.1</v>
      </c>
      <c r="V11" s="376">
        <v>8.1</v>
      </c>
      <c r="W11" s="376">
        <v>8</v>
      </c>
      <c r="X11" s="376">
        <v>8.1</v>
      </c>
      <c r="Y11" s="376">
        <v>8.1999999999999993</v>
      </c>
      <c r="Z11" s="376">
        <v>8.6999999999999993</v>
      </c>
      <c r="AA11" s="376">
        <v>8.6999999999999993</v>
      </c>
      <c r="AB11" s="376">
        <v>8.5</v>
      </c>
      <c r="AC11" s="376">
        <v>8.1</v>
      </c>
      <c r="AD11" s="376">
        <v>7.7</v>
      </c>
      <c r="AE11" s="377">
        <v>7.4</v>
      </c>
    </row>
    <row r="12" spans="1:31" ht="21" customHeight="1">
      <c r="A12" s="373" t="s">
        <v>290</v>
      </c>
      <c r="B12" s="376">
        <v>8.6</v>
      </c>
      <c r="C12" s="376">
        <v>8.5</v>
      </c>
      <c r="D12" s="376">
        <v>8.4</v>
      </c>
      <c r="E12" s="376">
        <v>8.3000000000000007</v>
      </c>
      <c r="F12" s="376">
        <v>8</v>
      </c>
      <c r="G12" s="376">
        <v>8</v>
      </c>
      <c r="H12" s="376">
        <v>8.6999999999999993</v>
      </c>
      <c r="I12" s="376">
        <v>8.6999999999999993</v>
      </c>
      <c r="J12" s="376">
        <v>8.6</v>
      </c>
      <c r="K12" s="376">
        <v>8.5</v>
      </c>
      <c r="L12" s="376">
        <v>8.5</v>
      </c>
      <c r="M12" s="376">
        <v>8.6</v>
      </c>
      <c r="N12" s="376">
        <v>8.8000000000000007</v>
      </c>
      <c r="O12" s="376">
        <v>8.6999999999999993</v>
      </c>
      <c r="P12" s="376">
        <v>8.6</v>
      </c>
      <c r="Q12" s="376">
        <v>8.4</v>
      </c>
      <c r="R12" s="376">
        <v>8.1</v>
      </c>
      <c r="S12" s="376">
        <v>8.1</v>
      </c>
      <c r="T12" s="376">
        <v>8.6999999999999993</v>
      </c>
      <c r="U12" s="376">
        <v>8.6999999999999993</v>
      </c>
      <c r="V12" s="376">
        <v>8.6</v>
      </c>
      <c r="W12" s="376">
        <v>8.6</v>
      </c>
      <c r="X12" s="376">
        <v>8.5</v>
      </c>
      <c r="Y12" s="376">
        <v>8.6</v>
      </c>
      <c r="Z12" s="376">
        <v>8.8000000000000007</v>
      </c>
      <c r="AA12" s="376">
        <v>8.8000000000000007</v>
      </c>
      <c r="AB12" s="376">
        <v>8.6999999999999993</v>
      </c>
      <c r="AC12" s="376">
        <v>8.4</v>
      </c>
      <c r="AD12" s="376">
        <v>8.1</v>
      </c>
      <c r="AE12" s="377">
        <v>8.1</v>
      </c>
    </row>
    <row r="13" spans="1:31" ht="21" customHeight="1">
      <c r="A13" s="373" t="s">
        <v>291</v>
      </c>
      <c r="B13" s="376">
        <v>13.4</v>
      </c>
      <c r="C13" s="376">
        <v>13</v>
      </c>
      <c r="D13" s="376">
        <v>13</v>
      </c>
      <c r="E13" s="376">
        <v>12.4</v>
      </c>
      <c r="F13" s="376">
        <v>11.4</v>
      </c>
      <c r="G13" s="376">
        <v>11.4</v>
      </c>
      <c r="H13" s="376">
        <v>10.9</v>
      </c>
      <c r="I13" s="376">
        <v>11.1</v>
      </c>
      <c r="J13" s="376">
        <v>10.7</v>
      </c>
      <c r="K13" s="376">
        <v>10.7</v>
      </c>
      <c r="L13" s="376">
        <v>11.4</v>
      </c>
      <c r="M13" s="376">
        <v>12.2</v>
      </c>
      <c r="N13" s="376">
        <v>12.6</v>
      </c>
      <c r="O13" s="376">
        <v>12.6</v>
      </c>
      <c r="P13" s="376">
        <v>12.2</v>
      </c>
      <c r="Q13" s="376">
        <v>11.6</v>
      </c>
      <c r="R13" s="376">
        <v>11.3</v>
      </c>
      <c r="S13" s="376">
        <v>10.8</v>
      </c>
      <c r="T13" s="376">
        <v>9.6</v>
      </c>
      <c r="U13" s="376">
        <v>9.1999999999999993</v>
      </c>
      <c r="V13" s="376">
        <v>8.6</v>
      </c>
      <c r="W13" s="376">
        <v>9.1999999999999993</v>
      </c>
      <c r="X13" s="376">
        <v>10.1</v>
      </c>
      <c r="Y13" s="376">
        <v>10.9</v>
      </c>
      <c r="Z13" s="376">
        <v>10.3</v>
      </c>
      <c r="AA13" s="376">
        <v>10</v>
      </c>
      <c r="AB13" s="376">
        <v>9.6</v>
      </c>
      <c r="AC13" s="376">
        <v>9</v>
      </c>
      <c r="AD13" s="376">
        <v>8.4</v>
      </c>
      <c r="AE13" s="377">
        <v>8.1999999999999993</v>
      </c>
    </row>
    <row r="14" spans="1:31" ht="21" customHeight="1">
      <c r="A14" s="373" t="s">
        <v>292</v>
      </c>
      <c r="B14" s="376">
        <v>8.4</v>
      </c>
      <c r="C14" s="376">
        <v>8.5</v>
      </c>
      <c r="D14" s="376">
        <v>8.8000000000000007</v>
      </c>
      <c r="E14" s="376">
        <v>8.6999999999999993</v>
      </c>
      <c r="F14" s="376">
        <v>8.1999999999999993</v>
      </c>
      <c r="G14" s="376">
        <v>9.1</v>
      </c>
      <c r="H14" s="376">
        <v>7.2</v>
      </c>
      <c r="I14" s="376">
        <v>7.3</v>
      </c>
      <c r="J14" s="376">
        <v>7.5</v>
      </c>
      <c r="K14" s="376">
        <v>7.3</v>
      </c>
      <c r="L14" s="376">
        <v>7.5</v>
      </c>
      <c r="M14" s="376">
        <v>7.5</v>
      </c>
      <c r="N14" s="376">
        <v>8.6</v>
      </c>
      <c r="O14" s="376">
        <v>8.5</v>
      </c>
      <c r="P14" s="376">
        <v>8.6</v>
      </c>
      <c r="Q14" s="376">
        <v>8.6999999999999993</v>
      </c>
      <c r="R14" s="376">
        <v>8</v>
      </c>
      <c r="S14" s="376">
        <v>9.1999999999999993</v>
      </c>
      <c r="T14" s="376">
        <v>7.1</v>
      </c>
      <c r="U14" s="376">
        <v>7.4</v>
      </c>
      <c r="V14" s="376">
        <v>7.2</v>
      </c>
      <c r="W14" s="376">
        <v>7.5</v>
      </c>
      <c r="X14" s="376">
        <v>7.4</v>
      </c>
      <c r="Y14" s="376">
        <v>7</v>
      </c>
      <c r="Z14" s="376">
        <v>8.4</v>
      </c>
      <c r="AA14" s="376">
        <v>8.4</v>
      </c>
      <c r="AB14" s="376">
        <v>8</v>
      </c>
      <c r="AC14" s="376">
        <v>8.3000000000000007</v>
      </c>
      <c r="AD14" s="376">
        <v>8</v>
      </c>
      <c r="AE14" s="377">
        <v>8.5</v>
      </c>
    </row>
    <row r="15" spans="1:31" ht="21" customHeight="1">
      <c r="A15" s="373" t="s">
        <v>293</v>
      </c>
      <c r="B15" s="376">
        <v>10.9</v>
      </c>
      <c r="C15" s="376">
        <v>11.3</v>
      </c>
      <c r="D15" s="376">
        <v>11.2</v>
      </c>
      <c r="E15" s="376">
        <v>10.8</v>
      </c>
      <c r="F15" s="376">
        <v>10.4</v>
      </c>
      <c r="G15" s="376">
        <v>9.9</v>
      </c>
      <c r="H15" s="376">
        <v>9.6</v>
      </c>
      <c r="I15" s="376">
        <v>9.5</v>
      </c>
      <c r="J15" s="376">
        <v>9.1</v>
      </c>
      <c r="K15" s="376">
        <v>9.4</v>
      </c>
      <c r="L15" s="376">
        <v>9.5</v>
      </c>
      <c r="M15" s="376">
        <v>10.1</v>
      </c>
      <c r="N15" s="376">
        <v>10.9</v>
      </c>
      <c r="O15" s="376">
        <v>11</v>
      </c>
      <c r="P15" s="376">
        <v>10.5</v>
      </c>
      <c r="Q15" s="376">
        <v>9.6999999999999993</v>
      </c>
      <c r="R15" s="376">
        <v>9.1999999999999993</v>
      </c>
      <c r="S15" s="376">
        <v>9</v>
      </c>
      <c r="T15" s="376">
        <v>9.3000000000000007</v>
      </c>
      <c r="U15" s="376">
        <v>9.3000000000000007</v>
      </c>
      <c r="V15" s="376">
        <v>9.1999999999999993</v>
      </c>
      <c r="W15" s="376">
        <v>9.5</v>
      </c>
      <c r="X15" s="376">
        <v>9.5</v>
      </c>
      <c r="Y15" s="376">
        <v>9.6999999999999993</v>
      </c>
      <c r="Z15" s="376">
        <v>10</v>
      </c>
      <c r="AA15" s="376">
        <v>9.8000000000000007</v>
      </c>
      <c r="AB15" s="376">
        <v>9.5</v>
      </c>
      <c r="AC15" s="376">
        <v>9</v>
      </c>
      <c r="AD15" s="376">
        <v>8.6999999999999993</v>
      </c>
      <c r="AE15" s="377">
        <v>8.6</v>
      </c>
    </row>
    <row r="16" spans="1:31" ht="21" customHeight="1">
      <c r="A16" s="373" t="s">
        <v>294</v>
      </c>
      <c r="B16" s="376">
        <v>13.6</v>
      </c>
      <c r="C16" s="376">
        <v>13.9</v>
      </c>
      <c r="D16" s="376">
        <v>13.9</v>
      </c>
      <c r="E16" s="376">
        <v>13.6</v>
      </c>
      <c r="F16" s="376">
        <v>12.9</v>
      </c>
      <c r="G16" s="376">
        <v>12.4</v>
      </c>
      <c r="H16" s="376">
        <v>12.1</v>
      </c>
      <c r="I16" s="376">
        <v>11.9</v>
      </c>
      <c r="J16" s="376">
        <v>12.1</v>
      </c>
      <c r="K16" s="376">
        <v>12.7</v>
      </c>
      <c r="L16" s="376">
        <v>13.1</v>
      </c>
      <c r="M16" s="376">
        <v>13.3</v>
      </c>
      <c r="N16" s="376">
        <v>13.4</v>
      </c>
      <c r="O16" s="376">
        <v>13</v>
      </c>
      <c r="P16" s="376">
        <v>12.6</v>
      </c>
      <c r="Q16" s="376">
        <v>12</v>
      </c>
      <c r="R16" s="376">
        <v>11.3</v>
      </c>
      <c r="S16" s="376">
        <v>10.8</v>
      </c>
      <c r="T16" s="376">
        <v>10.8</v>
      </c>
      <c r="U16" s="376">
        <v>10.7</v>
      </c>
      <c r="V16" s="376">
        <v>10.7</v>
      </c>
      <c r="W16" s="376">
        <v>10.7</v>
      </c>
      <c r="X16" s="376">
        <v>10.6</v>
      </c>
      <c r="Y16" s="376">
        <v>10.5</v>
      </c>
      <c r="Z16" s="376">
        <v>10.7</v>
      </c>
      <c r="AA16" s="376">
        <v>10.6</v>
      </c>
      <c r="AB16" s="376">
        <v>10.5</v>
      </c>
      <c r="AC16" s="376">
        <v>10.1</v>
      </c>
      <c r="AD16" s="376">
        <v>9.5</v>
      </c>
      <c r="AE16" s="377">
        <v>9</v>
      </c>
    </row>
    <row r="17" spans="1:31" ht="21" customHeight="1">
      <c r="A17" s="381" t="s">
        <v>295</v>
      </c>
      <c r="B17" s="382">
        <v>11.4</v>
      </c>
      <c r="C17" s="382">
        <v>11.5</v>
      </c>
      <c r="D17" s="382">
        <v>11.3</v>
      </c>
      <c r="E17" s="382">
        <v>11.1</v>
      </c>
      <c r="F17" s="382">
        <v>10.8</v>
      </c>
      <c r="G17" s="382">
        <v>10.6</v>
      </c>
      <c r="H17" s="382">
        <v>10.5</v>
      </c>
      <c r="I17" s="382">
        <v>10.5</v>
      </c>
      <c r="J17" s="382">
        <v>10.6</v>
      </c>
      <c r="K17" s="382">
        <v>10.7</v>
      </c>
      <c r="L17" s="382">
        <v>10.8</v>
      </c>
      <c r="M17" s="382">
        <v>10.6</v>
      </c>
      <c r="N17" s="382">
        <v>11.1</v>
      </c>
      <c r="O17" s="382">
        <v>11.1</v>
      </c>
      <c r="P17" s="382">
        <v>10.8</v>
      </c>
      <c r="Q17" s="382">
        <v>10.4</v>
      </c>
      <c r="R17" s="382">
        <v>10.199999999999999</v>
      </c>
      <c r="S17" s="382">
        <v>9.8000000000000007</v>
      </c>
      <c r="T17" s="382">
        <v>9.6999999999999993</v>
      </c>
      <c r="U17" s="382">
        <v>9.6999999999999993</v>
      </c>
      <c r="V17" s="382">
        <v>9.9</v>
      </c>
      <c r="W17" s="382">
        <v>10</v>
      </c>
      <c r="X17" s="382">
        <v>10.199999999999999</v>
      </c>
      <c r="Y17" s="382">
        <v>9.8000000000000007</v>
      </c>
      <c r="Z17" s="382">
        <v>10.199999999999999</v>
      </c>
      <c r="AA17" s="382">
        <v>10.199999999999999</v>
      </c>
      <c r="AB17" s="382">
        <v>10</v>
      </c>
      <c r="AC17" s="382">
        <v>9.6999999999999993</v>
      </c>
      <c r="AD17" s="382">
        <v>9.5</v>
      </c>
      <c r="AE17" s="383">
        <v>9.3000000000000007</v>
      </c>
    </row>
    <row r="18" spans="1:31" ht="21" customHeight="1">
      <c r="A18" s="373" t="s">
        <v>296</v>
      </c>
      <c r="B18" s="376">
        <v>11</v>
      </c>
      <c r="C18" s="376">
        <v>10.8</v>
      </c>
      <c r="D18" s="376">
        <v>10.6</v>
      </c>
      <c r="E18" s="376">
        <v>10.4</v>
      </c>
      <c r="F18" s="376">
        <v>10.1</v>
      </c>
      <c r="G18" s="376">
        <v>9.6999999999999993</v>
      </c>
      <c r="H18" s="376">
        <v>9.5</v>
      </c>
      <c r="I18" s="376">
        <v>9.8000000000000007</v>
      </c>
      <c r="J18" s="376">
        <v>10</v>
      </c>
      <c r="K18" s="376">
        <v>10.3</v>
      </c>
      <c r="L18" s="376">
        <v>10.6</v>
      </c>
      <c r="M18" s="376">
        <v>10.5</v>
      </c>
      <c r="N18" s="376">
        <v>10.8</v>
      </c>
      <c r="O18" s="376">
        <v>10.7</v>
      </c>
      <c r="P18" s="376">
        <v>10.4</v>
      </c>
      <c r="Q18" s="376">
        <v>10.1</v>
      </c>
      <c r="R18" s="376">
        <v>9.9</v>
      </c>
      <c r="S18" s="376">
        <v>9.6</v>
      </c>
      <c r="T18" s="376">
        <v>9.5</v>
      </c>
      <c r="U18" s="376">
        <v>10</v>
      </c>
      <c r="V18" s="376">
        <v>10.1</v>
      </c>
      <c r="W18" s="376">
        <v>10.6</v>
      </c>
      <c r="X18" s="376">
        <v>11</v>
      </c>
      <c r="Y18" s="376">
        <v>10.9</v>
      </c>
      <c r="Z18" s="376">
        <v>11.1</v>
      </c>
      <c r="AA18" s="376">
        <v>10.9</v>
      </c>
      <c r="AB18" s="376">
        <v>10.5</v>
      </c>
      <c r="AC18" s="376">
        <v>10.1</v>
      </c>
      <c r="AD18" s="376">
        <v>9.9</v>
      </c>
      <c r="AE18" s="377">
        <v>9.5</v>
      </c>
    </row>
    <row r="19" spans="1:31" ht="21" customHeight="1">
      <c r="A19" s="373" t="s">
        <v>297</v>
      </c>
      <c r="B19" s="376">
        <v>8.6999999999999993</v>
      </c>
      <c r="C19" s="376">
        <v>8.6999999999999993</v>
      </c>
      <c r="D19" s="376">
        <v>9</v>
      </c>
      <c r="E19" s="376">
        <v>8.8000000000000007</v>
      </c>
      <c r="F19" s="376">
        <v>10.8</v>
      </c>
      <c r="G19" s="376">
        <v>7.8</v>
      </c>
      <c r="H19" s="376">
        <v>6.6</v>
      </c>
      <c r="I19" s="376">
        <v>7.1</v>
      </c>
      <c r="J19" s="376">
        <v>7.6</v>
      </c>
      <c r="K19" s="376">
        <v>7.4</v>
      </c>
      <c r="L19" s="376">
        <v>7.9</v>
      </c>
      <c r="M19" s="376">
        <v>7.9</v>
      </c>
      <c r="N19" s="376">
        <v>8.5</v>
      </c>
      <c r="O19" s="376">
        <v>9.1</v>
      </c>
      <c r="P19" s="376">
        <v>9.5</v>
      </c>
      <c r="Q19" s="376">
        <v>9</v>
      </c>
      <c r="R19" s="376">
        <v>10.7</v>
      </c>
      <c r="S19" s="376">
        <v>9.1999999999999993</v>
      </c>
      <c r="T19" s="376">
        <v>7</v>
      </c>
      <c r="U19" s="376">
        <v>7.4</v>
      </c>
      <c r="V19" s="376">
        <v>8.1999999999999993</v>
      </c>
      <c r="W19" s="376">
        <v>8.3000000000000007</v>
      </c>
      <c r="X19" s="376">
        <v>8.1999999999999993</v>
      </c>
      <c r="Y19" s="376">
        <v>8.8000000000000007</v>
      </c>
      <c r="Z19" s="376">
        <v>8.8000000000000007</v>
      </c>
      <c r="AA19" s="376">
        <v>10.1</v>
      </c>
      <c r="AB19" s="376">
        <v>10.3</v>
      </c>
      <c r="AC19" s="376">
        <v>10.3</v>
      </c>
      <c r="AD19" s="376">
        <v>11.8</v>
      </c>
      <c r="AE19" s="377">
        <v>10</v>
      </c>
    </row>
    <row r="20" spans="1:31" ht="21" customHeight="1">
      <c r="A20" s="373" t="s">
        <v>298</v>
      </c>
      <c r="B20" s="376">
        <v>13.7</v>
      </c>
      <c r="C20" s="376">
        <v>13.7</v>
      </c>
      <c r="D20" s="376">
        <v>13.7</v>
      </c>
      <c r="E20" s="376">
        <v>13.8</v>
      </c>
      <c r="F20" s="376">
        <v>13.9</v>
      </c>
      <c r="G20" s="376">
        <v>14.1</v>
      </c>
      <c r="H20" s="376">
        <v>13.7</v>
      </c>
      <c r="I20" s="376">
        <v>13.1</v>
      </c>
      <c r="J20" s="376">
        <v>12.2</v>
      </c>
      <c r="K20" s="376">
        <v>11.8</v>
      </c>
      <c r="L20" s="376">
        <v>11.6</v>
      </c>
      <c r="M20" s="376">
        <v>11.8</v>
      </c>
      <c r="N20" s="376">
        <v>12.1</v>
      </c>
      <c r="O20" s="376">
        <v>12.1</v>
      </c>
      <c r="P20" s="376">
        <v>12</v>
      </c>
      <c r="Q20" s="376">
        <v>11.9</v>
      </c>
      <c r="R20" s="376">
        <v>11.8</v>
      </c>
      <c r="S20" s="376">
        <v>11.9</v>
      </c>
      <c r="T20" s="376">
        <v>11.9</v>
      </c>
      <c r="U20" s="376">
        <v>11.5</v>
      </c>
      <c r="V20" s="376">
        <v>10.6</v>
      </c>
      <c r="W20" s="376">
        <v>10.1</v>
      </c>
      <c r="X20" s="376">
        <v>9.9</v>
      </c>
      <c r="Y20" s="376">
        <v>9.9</v>
      </c>
      <c r="Z20" s="376">
        <v>10.1</v>
      </c>
      <c r="AA20" s="376">
        <v>10</v>
      </c>
      <c r="AB20" s="376">
        <v>9.9</v>
      </c>
      <c r="AC20" s="376">
        <v>9.8000000000000007</v>
      </c>
      <c r="AD20" s="376">
        <v>9.9</v>
      </c>
      <c r="AE20" s="377">
        <v>10.199999999999999</v>
      </c>
    </row>
    <row r="21" spans="1:31" ht="21" customHeight="1">
      <c r="A21" s="373" t="s">
        <v>299</v>
      </c>
      <c r="B21" s="376">
        <v>14.7</v>
      </c>
      <c r="C21" s="376">
        <v>14.6</v>
      </c>
      <c r="D21" s="376">
        <v>14.4</v>
      </c>
      <c r="E21" s="376">
        <v>14.1</v>
      </c>
      <c r="F21" s="376">
        <v>13.9</v>
      </c>
      <c r="G21" s="376">
        <v>14.1</v>
      </c>
      <c r="H21" s="376">
        <v>14</v>
      </c>
      <c r="I21" s="376">
        <v>13.9</v>
      </c>
      <c r="J21" s="376">
        <v>14.2</v>
      </c>
      <c r="K21" s="376">
        <v>14.3</v>
      </c>
      <c r="L21" s="376">
        <v>14.2</v>
      </c>
      <c r="M21" s="376">
        <v>14.3</v>
      </c>
      <c r="N21" s="376">
        <v>14.3</v>
      </c>
      <c r="O21" s="376">
        <v>14.2</v>
      </c>
      <c r="P21" s="376">
        <v>13.9</v>
      </c>
      <c r="Q21" s="376">
        <v>13.4</v>
      </c>
      <c r="R21" s="376">
        <v>13.1</v>
      </c>
      <c r="S21" s="376">
        <v>13</v>
      </c>
      <c r="T21" s="376">
        <v>13</v>
      </c>
      <c r="U21" s="376">
        <v>12.9</v>
      </c>
      <c r="V21" s="376">
        <v>12.8</v>
      </c>
      <c r="W21" s="376">
        <v>12.7</v>
      </c>
      <c r="X21" s="376">
        <v>12.6</v>
      </c>
      <c r="Y21" s="376">
        <v>12.5</v>
      </c>
      <c r="Z21" s="376">
        <v>12.6</v>
      </c>
      <c r="AA21" s="376">
        <v>12.4</v>
      </c>
      <c r="AB21" s="376">
        <v>12.2</v>
      </c>
      <c r="AC21" s="376">
        <v>11.9</v>
      </c>
      <c r="AD21" s="376">
        <v>11.6</v>
      </c>
      <c r="AE21" s="377">
        <v>11.6</v>
      </c>
    </row>
    <row r="22" spans="1:31" ht="21" customHeight="1">
      <c r="A22" s="373" t="s">
        <v>300</v>
      </c>
      <c r="B22" s="376">
        <v>12.8</v>
      </c>
      <c r="C22" s="376">
        <v>12.8</v>
      </c>
      <c r="D22" s="376">
        <v>12.4</v>
      </c>
      <c r="E22" s="376">
        <v>12.4</v>
      </c>
      <c r="F22" s="376">
        <v>12.1</v>
      </c>
      <c r="G22" s="376">
        <v>11.5</v>
      </c>
      <c r="H22" s="376">
        <v>10.9</v>
      </c>
      <c r="I22" s="376">
        <v>10.8</v>
      </c>
      <c r="J22" s="376">
        <v>12.1</v>
      </c>
      <c r="K22" s="376">
        <v>12.7</v>
      </c>
      <c r="L22" s="376">
        <v>13</v>
      </c>
      <c r="M22" s="376">
        <v>12.1</v>
      </c>
      <c r="N22" s="376">
        <v>13.7</v>
      </c>
      <c r="O22" s="376">
        <v>13.8</v>
      </c>
      <c r="P22" s="376">
        <v>13.1</v>
      </c>
      <c r="Q22" s="376">
        <v>12.7</v>
      </c>
      <c r="R22" s="376">
        <v>12.6</v>
      </c>
      <c r="S22" s="376">
        <v>11.1</v>
      </c>
      <c r="T22" s="376">
        <v>11.8</v>
      </c>
      <c r="U22" s="376">
        <v>10.8</v>
      </c>
      <c r="V22" s="376">
        <v>12.5</v>
      </c>
      <c r="W22" s="376">
        <v>13.4</v>
      </c>
      <c r="X22" s="376">
        <v>14.3</v>
      </c>
      <c r="Y22" s="376">
        <v>12</v>
      </c>
      <c r="Z22" s="376">
        <v>12.8</v>
      </c>
      <c r="AA22" s="376">
        <v>13</v>
      </c>
      <c r="AB22" s="376">
        <v>13.1</v>
      </c>
      <c r="AC22" s="376">
        <v>12.3</v>
      </c>
      <c r="AD22" s="376">
        <v>12.2</v>
      </c>
      <c r="AE22" s="377">
        <v>12</v>
      </c>
    </row>
    <row r="23" spans="1:31" ht="21" customHeight="1">
      <c r="A23" s="373" t="s">
        <v>301</v>
      </c>
      <c r="B23" s="376">
        <v>17.899999999999999</v>
      </c>
      <c r="C23" s="376">
        <v>17.8</v>
      </c>
      <c r="D23" s="376">
        <v>17.600000000000001</v>
      </c>
      <c r="E23" s="376">
        <v>17.100000000000001</v>
      </c>
      <c r="F23" s="376">
        <v>16.7</v>
      </c>
      <c r="G23" s="376">
        <v>16.100000000000001</v>
      </c>
      <c r="H23" s="376">
        <v>16.2</v>
      </c>
      <c r="I23" s="376">
        <v>15.8</v>
      </c>
      <c r="J23" s="376">
        <v>15.7</v>
      </c>
      <c r="K23" s="376">
        <v>15.7</v>
      </c>
      <c r="L23" s="376">
        <v>15.5</v>
      </c>
      <c r="M23" s="376">
        <v>15.4</v>
      </c>
      <c r="N23" s="376">
        <v>15.3</v>
      </c>
      <c r="O23" s="376">
        <v>15.3</v>
      </c>
      <c r="P23" s="376">
        <v>15</v>
      </c>
      <c r="Q23" s="376">
        <v>14.6</v>
      </c>
      <c r="R23" s="376">
        <v>14.1</v>
      </c>
      <c r="S23" s="376">
        <v>13.8</v>
      </c>
      <c r="T23" s="376">
        <v>13.7</v>
      </c>
      <c r="U23" s="376">
        <v>13.3</v>
      </c>
      <c r="V23" s="376">
        <v>13.3</v>
      </c>
      <c r="W23" s="376">
        <v>13.6</v>
      </c>
      <c r="X23" s="376">
        <v>13.6</v>
      </c>
      <c r="Y23" s="376">
        <v>13.9</v>
      </c>
      <c r="Z23" s="376">
        <v>14.1</v>
      </c>
      <c r="AA23" s="376">
        <v>13.9</v>
      </c>
      <c r="AB23" s="376">
        <v>13.4</v>
      </c>
      <c r="AC23" s="376">
        <v>12.9</v>
      </c>
      <c r="AD23" s="376">
        <v>12.1</v>
      </c>
      <c r="AE23" s="377">
        <v>12</v>
      </c>
    </row>
    <row r="24" spans="1:31" ht="21" customHeight="1">
      <c r="A24" s="373" t="s">
        <v>302</v>
      </c>
      <c r="B24" s="376">
        <v>18.399999999999999</v>
      </c>
      <c r="C24" s="376">
        <v>18</v>
      </c>
      <c r="D24" s="376">
        <v>17.600000000000001</v>
      </c>
      <c r="E24" s="376">
        <v>17.399999999999999</v>
      </c>
      <c r="F24" s="376">
        <v>16.7</v>
      </c>
      <c r="G24" s="376">
        <v>16.399999999999999</v>
      </c>
      <c r="H24" s="376">
        <v>16.7</v>
      </c>
      <c r="I24" s="376">
        <v>16.600000000000001</v>
      </c>
      <c r="J24" s="376">
        <v>16.899999999999999</v>
      </c>
      <c r="K24" s="376">
        <v>17.399999999999999</v>
      </c>
      <c r="L24" s="376">
        <v>17.7</v>
      </c>
      <c r="M24" s="376">
        <v>17.899999999999999</v>
      </c>
      <c r="N24" s="376">
        <v>18.600000000000001</v>
      </c>
      <c r="O24" s="376">
        <v>18.899999999999999</v>
      </c>
      <c r="P24" s="376">
        <v>18.600000000000001</v>
      </c>
      <c r="Q24" s="376">
        <v>17.600000000000001</v>
      </c>
      <c r="R24" s="376">
        <v>16.5</v>
      </c>
      <c r="S24" s="376">
        <v>15.7</v>
      </c>
      <c r="T24" s="376">
        <v>15.4</v>
      </c>
      <c r="U24" s="376">
        <v>15.5</v>
      </c>
      <c r="V24" s="376">
        <v>16.2</v>
      </c>
      <c r="W24" s="376">
        <v>17.899999999999999</v>
      </c>
      <c r="X24" s="376">
        <v>18.5</v>
      </c>
      <c r="Y24" s="376">
        <v>18.7</v>
      </c>
      <c r="Z24" s="376">
        <v>18.600000000000001</v>
      </c>
      <c r="AA24" s="376">
        <v>18.2</v>
      </c>
      <c r="AB24" s="376">
        <v>17.5</v>
      </c>
      <c r="AC24" s="376">
        <v>16.3</v>
      </c>
      <c r="AD24" s="376">
        <v>15.1</v>
      </c>
      <c r="AE24" s="377">
        <v>14.1</v>
      </c>
    </row>
    <row r="25" spans="1:31" ht="21" customHeight="1">
      <c r="A25" s="373" t="s">
        <v>303</v>
      </c>
      <c r="B25" s="376">
        <v>15.8</v>
      </c>
      <c r="C25" s="376">
        <v>16.3</v>
      </c>
      <c r="D25" s="376">
        <v>15.6</v>
      </c>
      <c r="E25" s="376">
        <v>15.5</v>
      </c>
      <c r="F25" s="376">
        <v>15.2</v>
      </c>
      <c r="G25" s="376">
        <v>15.7</v>
      </c>
      <c r="H25" s="376">
        <v>16.3</v>
      </c>
      <c r="I25" s="376">
        <v>16.399999999999999</v>
      </c>
      <c r="J25" s="376">
        <v>16.100000000000001</v>
      </c>
      <c r="K25" s="376">
        <v>15.4</v>
      </c>
      <c r="L25" s="376">
        <v>16.399999999999999</v>
      </c>
      <c r="M25" s="376">
        <v>16.3</v>
      </c>
      <c r="N25" s="376">
        <v>16.8</v>
      </c>
      <c r="O25" s="376">
        <v>16.899999999999999</v>
      </c>
      <c r="P25" s="376">
        <v>17.100000000000001</v>
      </c>
      <c r="Q25" s="376">
        <v>15.7</v>
      </c>
      <c r="R25" s="376">
        <v>15.1</v>
      </c>
      <c r="S25" s="376">
        <v>15.6</v>
      </c>
      <c r="T25" s="376">
        <v>16.5</v>
      </c>
      <c r="U25" s="376">
        <v>16.2</v>
      </c>
      <c r="V25" s="376">
        <v>15.5</v>
      </c>
      <c r="W25" s="376">
        <v>14.8</v>
      </c>
      <c r="X25" s="376">
        <v>16.600000000000001</v>
      </c>
      <c r="Y25" s="376">
        <v>16.7</v>
      </c>
      <c r="Z25" s="376">
        <v>17.8</v>
      </c>
      <c r="AA25" s="376">
        <v>18.100000000000001</v>
      </c>
      <c r="AB25" s="376">
        <v>17.399999999999999</v>
      </c>
      <c r="AC25" s="376">
        <v>15.7</v>
      </c>
      <c r="AD25" s="376">
        <v>14.9</v>
      </c>
      <c r="AE25" s="377">
        <v>15.6</v>
      </c>
    </row>
    <row r="26" spans="1:31" ht="21" customHeight="1">
      <c r="A26" s="373" t="s">
        <v>304</v>
      </c>
      <c r="B26" s="376">
        <v>26.7</v>
      </c>
      <c r="C26" s="376">
        <v>27.1</v>
      </c>
      <c r="D26" s="376">
        <v>27</v>
      </c>
      <c r="E26" s="376">
        <v>26.6</v>
      </c>
      <c r="F26" s="376">
        <v>26.1</v>
      </c>
      <c r="G26" s="376">
        <v>25.6</v>
      </c>
      <c r="H26" s="376">
        <v>25.6</v>
      </c>
      <c r="I26" s="376">
        <v>25.6</v>
      </c>
      <c r="J26" s="376">
        <v>25.8</v>
      </c>
      <c r="K26" s="376">
        <v>26</v>
      </c>
      <c r="L26" s="376">
        <v>25.9</v>
      </c>
      <c r="M26" s="376">
        <v>25.4</v>
      </c>
      <c r="N26" s="376">
        <v>26</v>
      </c>
      <c r="O26" s="376">
        <v>26</v>
      </c>
      <c r="P26" s="376">
        <v>25.8</v>
      </c>
      <c r="Q26" s="376">
        <v>25.1</v>
      </c>
      <c r="R26" s="376">
        <v>24.5</v>
      </c>
      <c r="S26" s="376">
        <v>23.8</v>
      </c>
      <c r="T26" s="376">
        <v>23.7</v>
      </c>
      <c r="U26" s="376">
        <v>23.6</v>
      </c>
      <c r="V26" s="376">
        <v>23.7</v>
      </c>
      <c r="W26" s="376">
        <v>23.9</v>
      </c>
      <c r="X26" s="376">
        <v>23.8</v>
      </c>
      <c r="Y26" s="376">
        <v>23.5</v>
      </c>
      <c r="Z26" s="376">
        <v>23.9</v>
      </c>
      <c r="AA26" s="376">
        <v>23.9</v>
      </c>
      <c r="AB26" s="376">
        <v>23.6</v>
      </c>
      <c r="AC26" s="376">
        <v>22.9</v>
      </c>
      <c r="AD26" s="376">
        <v>22.4</v>
      </c>
      <c r="AE26" s="377">
        <v>21.8</v>
      </c>
    </row>
    <row r="27" spans="1:31" ht="21" customHeight="1">
      <c r="A27" s="373" t="s">
        <v>305</v>
      </c>
      <c r="B27" s="376">
        <v>10.199999999999999</v>
      </c>
      <c r="C27" s="376">
        <v>10</v>
      </c>
      <c r="D27" s="376">
        <v>9.3000000000000007</v>
      </c>
      <c r="E27" s="376">
        <v>8.1999999999999993</v>
      </c>
      <c r="F27" s="376">
        <v>8</v>
      </c>
      <c r="G27" s="376">
        <v>7.8</v>
      </c>
      <c r="H27" s="376">
        <v>7.6</v>
      </c>
      <c r="I27" s="376">
        <v>7.8</v>
      </c>
      <c r="J27" s="376">
        <v>8</v>
      </c>
      <c r="K27" s="376">
        <v>8.5</v>
      </c>
      <c r="L27" s="376">
        <v>8.6999999999999993</v>
      </c>
      <c r="M27" s="376">
        <v>8.6999999999999993</v>
      </c>
      <c r="N27" s="376">
        <v>9</v>
      </c>
      <c r="O27" s="376">
        <v>8.5</v>
      </c>
      <c r="P27" s="376">
        <v>8.1999999999999993</v>
      </c>
      <c r="Q27" s="376">
        <v>7.7</v>
      </c>
      <c r="R27" s="376">
        <v>7</v>
      </c>
      <c r="S27" s="376">
        <v>6.9</v>
      </c>
      <c r="T27" s="376">
        <v>7.1</v>
      </c>
      <c r="U27" s="376">
        <v>7.5</v>
      </c>
      <c r="V27" s="376">
        <v>7.2</v>
      </c>
      <c r="W27" s="376">
        <v>6.7</v>
      </c>
      <c r="X27" s="376">
        <v>6.3</v>
      </c>
      <c r="Y27" s="376">
        <v>6.5</v>
      </c>
      <c r="Z27" s="376">
        <v>6.8</v>
      </c>
      <c r="AA27" s="376">
        <v>6.6</v>
      </c>
      <c r="AB27" s="376">
        <v>6.9</v>
      </c>
      <c r="AC27" s="376">
        <v>7</v>
      </c>
      <c r="AD27" s="376">
        <v>6.5</v>
      </c>
      <c r="AE27" s="384" t="s">
        <v>194</v>
      </c>
    </row>
    <row r="28" spans="1:31" ht="21" customHeight="1">
      <c r="A28" s="373" t="s">
        <v>306</v>
      </c>
      <c r="B28" s="376">
        <v>27.3</v>
      </c>
      <c r="C28" s="376">
        <v>27.8</v>
      </c>
      <c r="D28" s="376">
        <v>27.8</v>
      </c>
      <c r="E28" s="376">
        <v>27.8</v>
      </c>
      <c r="F28" s="376">
        <v>27.4</v>
      </c>
      <c r="G28" s="376">
        <v>26.7</v>
      </c>
      <c r="H28" s="376">
        <v>27.3</v>
      </c>
      <c r="I28" s="376">
        <v>27.2</v>
      </c>
      <c r="J28" s="376">
        <v>27.2</v>
      </c>
      <c r="K28" s="376">
        <v>26.7</v>
      </c>
      <c r="L28" s="376">
        <v>28.7</v>
      </c>
      <c r="M28" s="376">
        <v>28</v>
      </c>
      <c r="N28" s="376">
        <v>27.1</v>
      </c>
      <c r="O28" s="376">
        <v>29</v>
      </c>
      <c r="P28" s="376">
        <v>27.5</v>
      </c>
      <c r="Q28" s="376">
        <v>26.7</v>
      </c>
      <c r="R28" s="376">
        <v>27.3</v>
      </c>
      <c r="S28" s="376">
        <v>25.8</v>
      </c>
      <c r="T28" s="376">
        <v>25.2</v>
      </c>
      <c r="U28" s="376">
        <v>25.9</v>
      </c>
      <c r="V28" s="376">
        <v>25.7</v>
      </c>
      <c r="W28" s="376">
        <v>25.4</v>
      </c>
      <c r="X28" s="376">
        <v>25.9</v>
      </c>
      <c r="Y28" s="376">
        <v>27.1</v>
      </c>
      <c r="Z28" s="376">
        <v>26.3</v>
      </c>
      <c r="AA28" s="376">
        <v>26.1</v>
      </c>
      <c r="AB28" s="376">
        <v>27.7</v>
      </c>
      <c r="AC28" s="376">
        <v>25.5</v>
      </c>
      <c r="AD28" s="385" t="s">
        <v>194</v>
      </c>
      <c r="AE28" s="384" t="s">
        <v>194</v>
      </c>
    </row>
    <row r="29" spans="1:31" ht="21" customHeight="1">
      <c r="A29" s="373" t="s">
        <v>307</v>
      </c>
      <c r="B29" s="376">
        <v>13</v>
      </c>
      <c r="C29" s="376">
        <v>13</v>
      </c>
      <c r="D29" s="376">
        <v>13</v>
      </c>
      <c r="E29" s="376">
        <v>11.4</v>
      </c>
      <c r="F29" s="376">
        <v>11.4</v>
      </c>
      <c r="G29" s="376">
        <v>11.4</v>
      </c>
      <c r="H29" s="376">
        <v>11.8</v>
      </c>
      <c r="I29" s="376">
        <v>11.8</v>
      </c>
      <c r="J29" s="376">
        <v>11.8</v>
      </c>
      <c r="K29" s="376">
        <v>11.3</v>
      </c>
      <c r="L29" s="376">
        <v>11.3</v>
      </c>
      <c r="M29" s="376">
        <v>11.3</v>
      </c>
      <c r="N29" s="376">
        <v>11.9</v>
      </c>
      <c r="O29" s="376">
        <v>11.9</v>
      </c>
      <c r="P29" s="376">
        <v>11.9</v>
      </c>
      <c r="Q29" s="376">
        <v>10.7</v>
      </c>
      <c r="R29" s="376">
        <v>10.7</v>
      </c>
      <c r="S29" s="376">
        <v>10.7</v>
      </c>
      <c r="T29" s="376">
        <v>10.6</v>
      </c>
      <c r="U29" s="376">
        <v>10.6</v>
      </c>
      <c r="V29" s="376">
        <v>10.6</v>
      </c>
      <c r="W29" s="376">
        <v>10.199999999999999</v>
      </c>
      <c r="X29" s="376">
        <v>10.199999999999999</v>
      </c>
      <c r="Y29" s="376">
        <v>10.199999999999999</v>
      </c>
      <c r="Z29" s="376">
        <v>10.199999999999999</v>
      </c>
      <c r="AA29" s="376">
        <v>10.199999999999999</v>
      </c>
      <c r="AB29" s="376">
        <v>10.199999999999999</v>
      </c>
      <c r="AC29" s="385" t="s">
        <v>194</v>
      </c>
      <c r="AD29" s="385" t="s">
        <v>194</v>
      </c>
      <c r="AE29" s="384" t="s">
        <v>194</v>
      </c>
    </row>
    <row r="30" spans="1:31" ht="21" customHeight="1">
      <c r="A30" s="373" t="s">
        <v>308</v>
      </c>
      <c r="B30" s="376">
        <v>11.5</v>
      </c>
      <c r="C30" s="376">
        <v>11.6</v>
      </c>
      <c r="D30" s="376">
        <v>10.9</v>
      </c>
      <c r="E30" s="376">
        <v>10.5</v>
      </c>
      <c r="F30" s="376">
        <v>10.199999999999999</v>
      </c>
      <c r="G30" s="376">
        <v>10.1</v>
      </c>
      <c r="H30" s="376">
        <v>10</v>
      </c>
      <c r="I30" s="376">
        <v>9.8000000000000007</v>
      </c>
      <c r="J30" s="376">
        <v>9.6999999999999993</v>
      </c>
      <c r="K30" s="376">
        <v>9.1999999999999993</v>
      </c>
      <c r="L30" s="376">
        <v>9.1</v>
      </c>
      <c r="M30" s="376">
        <v>8.8000000000000007</v>
      </c>
      <c r="N30" s="376">
        <v>8.4</v>
      </c>
      <c r="O30" s="376">
        <v>8.3000000000000007</v>
      </c>
      <c r="P30" s="376">
        <v>8.1</v>
      </c>
      <c r="Q30" s="376">
        <v>8.1</v>
      </c>
      <c r="R30" s="376">
        <v>8.1</v>
      </c>
      <c r="S30" s="376">
        <v>8</v>
      </c>
      <c r="T30" s="376">
        <v>7.7</v>
      </c>
      <c r="U30" s="376">
        <v>7.4</v>
      </c>
      <c r="V30" s="376">
        <v>7.1</v>
      </c>
      <c r="W30" s="376">
        <v>7.2</v>
      </c>
      <c r="X30" s="376">
        <v>7.1</v>
      </c>
      <c r="Y30" s="376">
        <v>7.4</v>
      </c>
      <c r="Z30" s="376">
        <v>7.7</v>
      </c>
      <c r="AA30" s="376">
        <v>7.8</v>
      </c>
      <c r="AB30" s="376">
        <v>7.6</v>
      </c>
      <c r="AC30" s="376">
        <v>7.1</v>
      </c>
      <c r="AD30" s="376">
        <v>6.9</v>
      </c>
      <c r="AE30" s="384" t="s">
        <v>194</v>
      </c>
    </row>
    <row r="31" spans="1:31" ht="21" customHeight="1">
      <c r="A31" s="373" t="s">
        <v>309</v>
      </c>
      <c r="B31" s="376">
        <v>7.9</v>
      </c>
      <c r="C31" s="376">
        <v>7.8</v>
      </c>
      <c r="D31" s="376">
        <v>7.7</v>
      </c>
      <c r="E31" s="376">
        <v>7.5</v>
      </c>
      <c r="F31" s="376">
        <v>7.6</v>
      </c>
      <c r="G31" s="376">
        <v>7.7</v>
      </c>
      <c r="H31" s="376">
        <v>7.9</v>
      </c>
      <c r="I31" s="376">
        <v>7.9</v>
      </c>
      <c r="J31" s="376">
        <v>7.6</v>
      </c>
      <c r="K31" s="376">
        <v>7.2</v>
      </c>
      <c r="L31" s="376">
        <v>7</v>
      </c>
      <c r="M31" s="376">
        <v>6.9</v>
      </c>
      <c r="N31" s="376">
        <v>6.9</v>
      </c>
      <c r="O31" s="376">
        <v>6.8</v>
      </c>
      <c r="P31" s="376">
        <v>6.5</v>
      </c>
      <c r="Q31" s="376">
        <v>6.2</v>
      </c>
      <c r="R31" s="376">
        <v>6.2</v>
      </c>
      <c r="S31" s="376">
        <v>6.2</v>
      </c>
      <c r="T31" s="376">
        <v>6.2</v>
      </c>
      <c r="U31" s="376">
        <v>6.2</v>
      </c>
      <c r="V31" s="376">
        <v>6.1</v>
      </c>
      <c r="W31" s="376">
        <v>5.8</v>
      </c>
      <c r="X31" s="376">
        <v>5.4</v>
      </c>
      <c r="Y31" s="376">
        <v>5.4</v>
      </c>
      <c r="Z31" s="376">
        <v>5.5</v>
      </c>
      <c r="AA31" s="376">
        <v>5.5</v>
      </c>
      <c r="AB31" s="376">
        <v>5.4</v>
      </c>
      <c r="AC31" s="376">
        <v>5.4</v>
      </c>
      <c r="AD31" s="385" t="s">
        <v>194</v>
      </c>
      <c r="AE31" s="384" t="s">
        <v>194</v>
      </c>
    </row>
    <row r="32" spans="1:31" ht="21" customHeight="1">
      <c r="A32" s="188" t="s">
        <v>204</v>
      </c>
    </row>
    <row r="33" spans="1:2" ht="14.25" customHeight="1">
      <c r="A33" s="386" t="s">
        <v>310</v>
      </c>
      <c r="B33" s="386"/>
    </row>
    <row r="34" spans="1:2">
      <c r="A34" s="386"/>
      <c r="B34" s="386"/>
    </row>
  </sheetData>
  <mergeCells count="1">
    <mergeCell ref="A1:AE1"/>
  </mergeCells>
  <printOptions horizontalCentered="1"/>
  <pageMargins left="0" right="0" top="0" bottom="0" header="0.19685039370078741" footer="0.31496062992125984"/>
  <pageSetup paperSize="9" scale="55" orientation="landscape" horizontalDpi="4294967294" r:id="rId1"/>
  <headerFooter>
    <oddHeader>&amp;R&amp;14Příloha č. 3c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"/>
  <sheetViews>
    <sheetView view="pageBreakPreview" zoomScale="60" zoomScaleNormal="100" workbookViewId="0">
      <selection sqref="A1:B1"/>
    </sheetView>
  </sheetViews>
  <sheetFormatPr defaultRowHeight="15"/>
  <sheetData/>
  <pageMargins left="0" right="0" top="0" bottom="0" header="0.31496062992125984" footer="0.31496062992125984"/>
  <pageSetup paperSize="9" scale="92" orientation="portrait" horizontalDpi="4294967294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"/>
  <sheetViews>
    <sheetView view="pageBreakPreview" zoomScale="70" zoomScaleNormal="100" zoomScaleSheetLayoutView="70" workbookViewId="0">
      <selection sqref="A1:B1"/>
    </sheetView>
  </sheetViews>
  <sheetFormatPr defaultRowHeight="15"/>
  <sheetData/>
  <pageMargins left="0" right="0" top="0" bottom="0" header="0.31496062992125984" footer="0.31496062992125984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14</vt:i4>
      </vt:variant>
    </vt:vector>
  </HeadingPairs>
  <TitlesOfParts>
    <vt:vector size="45" baseType="lpstr">
      <vt:lpstr>Seznam</vt:lpstr>
      <vt:lpstr>Košilka</vt:lpstr>
      <vt:lpstr>p1</vt:lpstr>
      <vt:lpstr>p2</vt:lpstr>
      <vt:lpstr>p3a</vt:lpstr>
      <vt:lpstr>p3b</vt:lpstr>
      <vt:lpstr>p3c</vt:lpstr>
      <vt:lpstr>mapa 0315</vt:lpstr>
      <vt:lpstr>mapa0615</vt:lpstr>
      <vt:lpstr>p3d</vt:lpstr>
      <vt:lpstr>p3e</vt:lpstr>
      <vt:lpstr>p3f</vt:lpstr>
      <vt:lpstr>p4a</vt:lpstr>
      <vt:lpstr>p4b</vt:lpstr>
      <vt:lpstr>p4c</vt:lpstr>
      <vt:lpstr>p4d</vt:lpstr>
      <vt:lpstr>p5</vt:lpstr>
      <vt:lpstr>p6a</vt:lpstr>
      <vt:lpstr>p6b</vt:lpstr>
      <vt:lpstr>p6c</vt:lpstr>
      <vt:lpstr>p7</vt:lpstr>
      <vt:lpstr>p8</vt:lpstr>
      <vt:lpstr>p9</vt:lpstr>
      <vt:lpstr>p10a</vt:lpstr>
      <vt:lpstr>p10b</vt:lpstr>
      <vt:lpstr>p10c</vt:lpstr>
      <vt:lpstr>p10d</vt:lpstr>
      <vt:lpstr>p10e</vt:lpstr>
      <vt:lpstr>p11</vt:lpstr>
      <vt:lpstr>p12</vt:lpstr>
      <vt:lpstr>p13</vt:lpstr>
      <vt:lpstr>p6a!Názvy_tisku</vt:lpstr>
      <vt:lpstr>p10a!Oblast_tisku</vt:lpstr>
      <vt:lpstr>p10e!Oblast_tisku</vt:lpstr>
      <vt:lpstr>'p13'!Oblast_tisku</vt:lpstr>
      <vt:lpstr>'p2'!Oblast_tisku</vt:lpstr>
      <vt:lpstr>p3a!Oblast_tisku</vt:lpstr>
      <vt:lpstr>p3b!Oblast_tisku</vt:lpstr>
      <vt:lpstr>p3c!Oblast_tisku</vt:lpstr>
      <vt:lpstr>'p5'!Oblast_tisku</vt:lpstr>
      <vt:lpstr>p6a!Oblast_tisku</vt:lpstr>
      <vt:lpstr>p6b!Oblast_tisku</vt:lpstr>
      <vt:lpstr>'p7'!Oblast_tisku</vt:lpstr>
      <vt:lpstr>'p8'!Oblast_tisku</vt:lpstr>
      <vt:lpstr>Seznam!Oblast_tisku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Čížková Veronika Mgr. (ÚPGŘ)</dc:creator>
  <cp:lastModifiedBy>Kučková Monika Ing.</cp:lastModifiedBy>
  <cp:lastPrinted>2015-09-02T09:11:30Z</cp:lastPrinted>
  <dcterms:created xsi:type="dcterms:W3CDTF">2014-02-27T08:14:19Z</dcterms:created>
  <dcterms:modified xsi:type="dcterms:W3CDTF">2015-09-02T09:19:03Z</dcterms:modified>
</cp:coreProperties>
</file>