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2" yWindow="96" windowWidth="23256" windowHeight="11820" tabRatio="906" activeTab="26"/>
  </bookViews>
  <sheets>
    <sheet name="Seznam" sheetId="21" r:id="rId1"/>
    <sheet name="Košilka" sheetId="1" r:id="rId2"/>
    <sheet name="p1" sheetId="127" r:id="rId3"/>
    <sheet name="p2" sheetId="129" r:id="rId4"/>
    <sheet name="p3a" sheetId="140" r:id="rId5"/>
    <sheet name="p3b" sheetId="147" r:id="rId6"/>
    <sheet name="p3c" sheetId="148" r:id="rId7"/>
    <sheet name="p3d" sheetId="149" r:id="rId8"/>
    <sheet name="mapa1217" sheetId="107" r:id="rId9"/>
    <sheet name="mapa1218" sheetId="145" r:id="rId10"/>
    <sheet name="p3e" sheetId="138" r:id="rId11"/>
    <sheet name="p3f" sheetId="139" r:id="rId12"/>
    <sheet name="p4a" sheetId="150" r:id="rId13"/>
    <sheet name="p4b" sheetId="151" r:id="rId14"/>
    <sheet name="p4c" sheetId="152" r:id="rId15"/>
    <sheet name="p4d" sheetId="153" r:id="rId16"/>
    <sheet name="p5" sheetId="154" r:id="rId17"/>
    <sheet name="p6a" sheetId="125" r:id="rId18"/>
    <sheet name="p6b" sheetId="126" r:id="rId19"/>
    <sheet name="p7" sheetId="130" r:id="rId20"/>
    <sheet name="p8" sheetId="131" r:id="rId21"/>
    <sheet name="p9" sheetId="155" r:id="rId22"/>
    <sheet name="p10" sheetId="156" r:id="rId23"/>
    <sheet name="p11" sheetId="82" r:id="rId24"/>
    <sheet name="p12" sheetId="84" r:id="rId25"/>
    <sheet name="p13a" sheetId="132" r:id="rId26"/>
    <sheet name="p13b" sheetId="133" r:id="rId27"/>
    <sheet name="p13c" sheetId="134" r:id="rId28"/>
    <sheet name="p13d" sheetId="135" r:id="rId29"/>
    <sheet name="p13e" sheetId="136" r:id="rId30"/>
    <sheet name="p14" sheetId="137" r:id="rId31"/>
  </sheets>
  <externalReferences>
    <externalReference r:id="rId32"/>
    <externalReference r:id="rId33"/>
    <externalReference r:id="rId34"/>
    <externalReference r:id="rId35"/>
    <externalReference r:id="rId36"/>
  </externalReferences>
  <definedNames>
    <definedName name="_xlnm.Print_Titles" localSheetId="17">p6a!$1:$1</definedName>
    <definedName name="_xlnm.Print_Area" localSheetId="8">mapa1217!$A$1:$K$48</definedName>
    <definedName name="_xlnm.Print_Area" localSheetId="9">mapa1218!$A$1:$K$48</definedName>
    <definedName name="_xlnm.Print_Area" localSheetId="25">p13a!$A$1:$F$44</definedName>
    <definedName name="_xlnm.Print_Area" localSheetId="29">p13e!$A$1:$I$20</definedName>
    <definedName name="_xlnm.Print_Area" localSheetId="30">'p14'!$A$1:$F$22</definedName>
    <definedName name="_xlnm.Print_Area" localSheetId="3">'p2'!$A$1:$G$31</definedName>
    <definedName name="_xlnm.Print_Area" localSheetId="4">p3a!$A$1:$AB$134</definedName>
    <definedName name="_xlnm.Print_Area" localSheetId="5">p3b!$A$1:$AB$15</definedName>
    <definedName name="_xlnm.Print_Area" localSheetId="6">p3c!$A$1:$Y$65</definedName>
    <definedName name="_xlnm.Print_Area" localSheetId="10">p3e!$A$1:$D$40</definedName>
    <definedName name="_xlnm.Print_Area" localSheetId="11">p3f!$A$1:$L$42</definedName>
    <definedName name="_xlnm.Print_Area" localSheetId="13">p4b!$A$1:$J$12</definedName>
    <definedName name="_xlnm.Print_Area" localSheetId="17">p6a!$A$1:$Y$48</definedName>
    <definedName name="_xlnm.Print_Area" localSheetId="18">p6b!$B$2:$AD$46</definedName>
    <definedName name="_xlnm.Print_Area" localSheetId="20">'p8'!$A$1:$C$17</definedName>
    <definedName name="_xlnm.Print_Area" localSheetId="0">Seznam!$A$1:$B$28</definedName>
  </definedNames>
  <calcPr calcId="145621"/>
</workbook>
</file>

<file path=xl/calcChain.xml><?xml version="1.0" encoding="utf-8"?>
<calcChain xmlns="http://schemas.openxmlformats.org/spreadsheetml/2006/main">
  <c r="D18" i="155" l="1"/>
  <c r="C18" i="155"/>
  <c r="B18" i="155"/>
  <c r="E17" i="155"/>
  <c r="E16" i="155"/>
  <c r="E15" i="155"/>
  <c r="E14" i="155"/>
  <c r="E13" i="155"/>
  <c r="E12" i="155"/>
  <c r="E11" i="155"/>
  <c r="E10" i="155"/>
  <c r="E9" i="155"/>
  <c r="E8" i="155"/>
  <c r="E7" i="155"/>
  <c r="E6" i="155"/>
  <c r="E5" i="155"/>
  <c r="E4" i="155"/>
  <c r="E3" i="155"/>
  <c r="E18" i="155" s="1"/>
  <c r="C17" i="131" l="1"/>
  <c r="B17" i="131"/>
  <c r="B19" i="130"/>
  <c r="G6" i="129"/>
  <c r="C7" i="129"/>
  <c r="F7" i="129"/>
  <c r="G7" i="129"/>
  <c r="F10" i="129"/>
  <c r="F6" i="129" s="1"/>
  <c r="F11" i="129"/>
  <c r="F12" i="129"/>
  <c r="C128" i="126" l="1"/>
  <c r="D125" i="126"/>
  <c r="D128" i="126" s="1"/>
  <c r="D69" i="126"/>
  <c r="D68" i="126"/>
  <c r="D67" i="126"/>
  <c r="D66" i="126"/>
  <c r="D65" i="126"/>
  <c r="D64" i="126"/>
  <c r="D63" i="126"/>
  <c r="D62" i="126"/>
  <c r="D61" i="126"/>
  <c r="D60" i="126"/>
  <c r="D59" i="126"/>
  <c r="D58" i="126"/>
  <c r="D57" i="126"/>
  <c r="D56" i="126"/>
  <c r="D55" i="126"/>
  <c r="D54" i="126"/>
  <c r="D53" i="126"/>
  <c r="C129" i="126" l="1"/>
  <c r="D129" i="126" s="1"/>
</calcChain>
</file>

<file path=xl/sharedStrings.xml><?xml version="1.0" encoding="utf-8"?>
<sst xmlns="http://schemas.openxmlformats.org/spreadsheetml/2006/main" count="1168" uniqueCount="571">
  <si>
    <t>kraje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</si>
  <si>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</si>
  <si>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</si>
  <si>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</si>
  <si>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</si>
  <si>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</si>
  <si>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</si>
  <si>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</si>
  <si>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</si>
  <si>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</si>
  <si>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</si>
  <si>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</si>
  <si>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</si>
  <si>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</si>
  <si>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</si>
  <si>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Celkem ČR</t>
  </si>
  <si>
    <t>Počet uchazečů o zaměstnání (v tis.)</t>
  </si>
  <si>
    <t>Podíl uchazečů o zaměstnání na obyvatelstvu 15-64 (v %)</t>
  </si>
  <si>
    <t>uchazeči celkem</t>
  </si>
  <si>
    <t>z toho ženy</t>
  </si>
  <si>
    <t xml:space="preserve">          muži</t>
  </si>
  <si>
    <t>pobírající PvN</t>
  </si>
  <si>
    <t>vyřazeni celkem</t>
  </si>
  <si>
    <t>umístění</t>
  </si>
  <si>
    <t>nově hlášení</t>
  </si>
  <si>
    <t>Uchazeči, volná místa a toky evidované nezaměstnanosti (v tis.)</t>
  </si>
  <si>
    <t>STAV - POČET SM</t>
  </si>
  <si>
    <t>výchozí stav</t>
  </si>
  <si>
    <t xml:space="preserve">90 SM (jedná se o dočasná SM) </t>
  </si>
  <si>
    <t xml:space="preserve"> </t>
  </si>
  <si>
    <t>duben 2011</t>
  </si>
  <si>
    <t>květen 2011</t>
  </si>
  <si>
    <t>červen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</si>
  <si>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</si>
  <si>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</si>
  <si>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</si>
  <si>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</si>
  <si>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</si>
  <si>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</si>
  <si>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</si>
  <si>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říjen 2013</t>
  </si>
  <si>
    <t>leden 2014</t>
  </si>
  <si>
    <t>Rozpočet ÚP ČR</t>
  </si>
  <si>
    <t>Souhrnné ukazatele</t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</si>
  <si>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</si>
  <si>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</si>
  <si>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</si>
  <si>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</si>
  <si>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</si>
  <si>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</si>
  <si>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</si>
  <si>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</si>
  <si>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</si>
  <si>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</si>
  <si>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</si>
  <si>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</si>
  <si>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</si>
  <si>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</si>
  <si>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</si>
  <si>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</si>
  <si>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</si>
  <si>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</si>
  <si>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</si>
  <si>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Výdaje  spolufinancované z rozpočtu Evropské unie bez SZP celkem</t>
  </si>
  <si>
    <t>Výdaje  vedené v informačním systému programového financování EDS/SMVS celkem</t>
  </si>
  <si>
    <t>m ě s í c</t>
  </si>
  <si>
    <t>Překlenovací příspěvek</t>
  </si>
  <si>
    <t>vytvořená místa</t>
  </si>
  <si>
    <t>umístění uchazeči</t>
  </si>
  <si>
    <t>zaměstnanci</t>
  </si>
  <si>
    <t>osoby SVČ</t>
  </si>
  <si>
    <t>stav</t>
  </si>
  <si>
    <t>celkem</t>
  </si>
  <si>
    <t>na konci</t>
  </si>
  <si>
    <t>od poč.</t>
  </si>
  <si>
    <t>sled.měs.</t>
  </si>
  <si>
    <t>roku</t>
  </si>
  <si>
    <t>uchazeči</t>
  </si>
  <si>
    <t>umístění ÚP</t>
  </si>
  <si>
    <t>nové žádosti</t>
  </si>
  <si>
    <t>opakované žádosti</t>
  </si>
  <si>
    <t>HMN</t>
  </si>
  <si>
    <t>Dávky pěstounské péče</t>
  </si>
  <si>
    <t>OZP</t>
  </si>
  <si>
    <t>Příspěvek na péči</t>
  </si>
  <si>
    <t>SSP</t>
  </si>
  <si>
    <t>Hlavní město Praha</t>
  </si>
  <si>
    <t>Celkem</t>
  </si>
  <si>
    <t>Pohřebné</t>
  </si>
  <si>
    <t>Porodné</t>
  </si>
  <si>
    <t>Příspěvek na bydlení</t>
  </si>
  <si>
    <t>Rodičovský příspěvek</t>
  </si>
  <si>
    <t>Příspěvek na živobytí</t>
  </si>
  <si>
    <t>Doplatek na bydlení</t>
  </si>
  <si>
    <t>Mimořádná okamžitá pomoc</t>
  </si>
  <si>
    <t>Počet</t>
  </si>
  <si>
    <t>Příspěvek při ukončení pěst. péče</t>
  </si>
  <si>
    <t>Odměna pěstouna</t>
  </si>
  <si>
    <t>Příspěvek na mobilitu</t>
  </si>
  <si>
    <t>Dávky pro osoby se zdravotním postižením</t>
  </si>
  <si>
    <t>Objem (v tis. Kč)</t>
  </si>
  <si>
    <t>Přílohy</t>
  </si>
  <si>
    <t>Příloha č. 1</t>
  </si>
  <si>
    <t>Příloha č. 2</t>
  </si>
  <si>
    <t>Příloha č. 3b</t>
  </si>
  <si>
    <t>Příloha č. 3a</t>
  </si>
  <si>
    <t>Příloha č. 7</t>
  </si>
  <si>
    <t>Příloha č. 8</t>
  </si>
  <si>
    <t>Seznam příloh</t>
  </si>
  <si>
    <t>Upravený   rozpočet</t>
  </si>
  <si>
    <t>Povolení překročit rozpočet o nároky z nespotřebovaných výdajů</t>
  </si>
  <si>
    <t>rozdíl</t>
  </si>
  <si>
    <t>Počet uchazečů o zaměstnání pobírající podporu v nezaměstnanosti (v tis.)</t>
  </si>
  <si>
    <t>Počet uchazečů o zaměstnání - ženy (v tis.)</t>
  </si>
  <si>
    <t>Volná pracovní místa(v tis.)</t>
  </si>
  <si>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  <r>
      <rPr>
        <i/>
        <sz val="12"/>
        <color theme="1"/>
        <rFont val="Calibri"/>
        <family val="2"/>
        <charset val="238"/>
        <scheme val="minor"/>
      </rPr>
      <t>počítáno z nezaokrouhlených hodnot</t>
    </r>
  </si>
  <si>
    <r>
      <rPr>
        <i/>
        <vertAlign val="superscript"/>
        <sz val="12"/>
        <rFont val="Calibri"/>
        <family val="2"/>
        <charset val="238"/>
        <scheme val="minor"/>
      </rPr>
      <t>2)</t>
    </r>
    <r>
      <rPr>
        <i/>
        <sz val="12"/>
        <rFont val="Calibri"/>
        <family val="2"/>
        <charset val="238"/>
        <scheme val="minor"/>
      </rPr>
      <t>není uvedeno v tisících</t>
    </r>
  </si>
  <si>
    <t>Veřejně prospěšné práce</t>
  </si>
  <si>
    <t>SÚPM  zřízená u zaměstnavatele</t>
  </si>
  <si>
    <t>SÚPM - vyhrazená místa</t>
  </si>
  <si>
    <t>SÚPM - SVČ</t>
  </si>
  <si>
    <t>Kraj Vysočina</t>
  </si>
  <si>
    <t>Vysvětlivky:</t>
  </si>
  <si>
    <t>Příspěvek                                                                                 na zapracování</t>
  </si>
  <si>
    <t>počet míst</t>
  </si>
  <si>
    <t>počet osob SVČ</t>
  </si>
  <si>
    <t>počet uchazečů</t>
  </si>
  <si>
    <t>Konečný rozpočet</t>
  </si>
  <si>
    <t>v Příbrami</t>
  </si>
  <si>
    <t>v Českých Budějovicích</t>
  </si>
  <si>
    <t>v Plzni</t>
  </si>
  <si>
    <t>v Karlových Varech</t>
  </si>
  <si>
    <t>v Ústí nad Labem</t>
  </si>
  <si>
    <t>v Liberci</t>
  </si>
  <si>
    <t>v Hradci Králové</t>
  </si>
  <si>
    <t>v Pardubicích</t>
  </si>
  <si>
    <t>v Jihlavě</t>
  </si>
  <si>
    <t>v Brně</t>
  </si>
  <si>
    <t>v Olomouci</t>
  </si>
  <si>
    <t>v Ostravě</t>
  </si>
  <si>
    <t>ve Zlíně</t>
  </si>
  <si>
    <r>
      <t xml:space="preserve">Veřejně prospěšné práce (VPP)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</si>
  <si>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vyhrazená místa (SÚPM)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</si>
  <si>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SÚPM - Samostatná výděl. činnost (SVČ)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</si>
  <si>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t>Úřad práce ČR</t>
  </si>
  <si>
    <t>Generální ředitelství</t>
  </si>
  <si>
    <t>Zdroj: GINIS</t>
  </si>
  <si>
    <t>Přídavek na dítě</t>
  </si>
  <si>
    <t>Příspěvek při převzetí dítěte</t>
  </si>
  <si>
    <t>Přísp. na úhradu potřeb dítěte</t>
  </si>
  <si>
    <t>Přísp. na zak. vozidla</t>
  </si>
  <si>
    <t>Příspěvek  na zvláštní pomůcku</t>
  </si>
  <si>
    <t>volná pracovní místa (VPM)</t>
  </si>
  <si>
    <t>počet zaprac. osob</t>
  </si>
  <si>
    <t>Žádosti o udělení povolení ke zprostředkování zaměstnání</t>
  </si>
  <si>
    <t>Kraj</t>
  </si>
  <si>
    <t>:</t>
  </si>
  <si>
    <t>Malta</t>
  </si>
  <si>
    <t>Rumunsko</t>
  </si>
  <si>
    <t>Maďarsko</t>
  </si>
  <si>
    <t>Francie</t>
  </si>
  <si>
    <t>Polsko</t>
  </si>
  <si>
    <t>Bulharsko</t>
  </si>
  <si>
    <t>Slovensko</t>
  </si>
  <si>
    <t>Španělsko</t>
  </si>
  <si>
    <t>Počet a podíl uchazečů o zaměstnání, ženy, uchazeči na podpoře, VPM, graf</t>
  </si>
  <si>
    <t>Uchazeči, VPM a toky evidované nezaměstnanosti  (průměry)</t>
  </si>
  <si>
    <t>Agentury práce</t>
  </si>
  <si>
    <t>Vývoj počtu zaměstnanců - systematizovaných míst na ÚP ČR od jeho vzniku</t>
  </si>
  <si>
    <t>Příloha č. 3c</t>
  </si>
  <si>
    <t>Vývoj míry nezaměstnanosti ve státech Evropské unie</t>
  </si>
  <si>
    <t>Příloha č. 3d</t>
  </si>
  <si>
    <t>Mezinárodní srovnání ČR a EU28 (roční průměry)</t>
  </si>
  <si>
    <t>Zdroj: EUROSTAT</t>
  </si>
  <si>
    <t>Rekvalifikace</t>
  </si>
  <si>
    <t>Stav na konci sled. měsíce</t>
  </si>
  <si>
    <t>Celkem od poč. roku</t>
  </si>
  <si>
    <r>
      <rPr>
        <i/>
        <vertAlign val="superscript"/>
        <sz val="20"/>
        <rFont val="Calibri"/>
        <family val="2"/>
        <charset val="238"/>
        <scheme val="minor"/>
      </rPr>
      <t xml:space="preserve">1) </t>
    </r>
    <r>
      <rPr>
        <i/>
        <sz val="20"/>
        <rFont val="Calibri"/>
        <family val="2"/>
        <charset val="238"/>
        <scheme val="minor"/>
      </rPr>
      <t>bez ESF</t>
    </r>
  </si>
  <si>
    <t>Příloha č. 3e</t>
  </si>
  <si>
    <t>Příloha č. 3f</t>
  </si>
  <si>
    <t>Mezinárodní srovnání ČR a EU28 - grafy</t>
  </si>
  <si>
    <t>Povolení překročit rozpočet o mimorozpočtové zdroje</t>
  </si>
  <si>
    <t>Poradenství</t>
  </si>
  <si>
    <t xml:space="preserve">Zvolená rekvalifikace </t>
  </si>
  <si>
    <r>
      <t xml:space="preserve">Společensky účelná pracovní místa 
- zřízená u zaměstnavatele 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</si>
  <si>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t>VPP</t>
  </si>
  <si>
    <t>SÚPM zřízená</t>
  </si>
  <si>
    <t>SÚPM vyhrazená</t>
  </si>
  <si>
    <t>CHPM zřízená</t>
  </si>
  <si>
    <t>CHPM - SVČ</t>
  </si>
  <si>
    <t>Příspěvek na provoz CHPM a CHPM SVČ</t>
  </si>
  <si>
    <t>CHPM vymezená + SVČ</t>
  </si>
  <si>
    <t>Příspěvek na zapracování</t>
  </si>
  <si>
    <t>Odborná praxe do 30ti let</t>
  </si>
  <si>
    <t>Zvolená rekvalifikace</t>
  </si>
  <si>
    <t>Luxembourg</t>
  </si>
  <si>
    <t>Denmark</t>
  </si>
  <si>
    <t>Austria</t>
  </si>
  <si>
    <t>Netherlands</t>
  </si>
  <si>
    <t>Romania</t>
  </si>
  <si>
    <t>Poland</t>
  </si>
  <si>
    <t>Belgium</t>
  </si>
  <si>
    <t>Lithuania</t>
  </si>
  <si>
    <t>Sweden</t>
  </si>
  <si>
    <t>Slovenia</t>
  </si>
  <si>
    <t>Bulgaria</t>
  </si>
  <si>
    <t>France</t>
  </si>
  <si>
    <t>Finland</t>
  </si>
  <si>
    <t>Ireland</t>
  </si>
  <si>
    <t>Slovakia</t>
  </si>
  <si>
    <t>Italy</t>
  </si>
  <si>
    <t>Portugal</t>
  </si>
  <si>
    <t>Croatia</t>
  </si>
  <si>
    <t>Cyprus</t>
  </si>
  <si>
    <t>Spain</t>
  </si>
  <si>
    <t>Estonia</t>
  </si>
  <si>
    <t>Greece</t>
  </si>
  <si>
    <t>Latvia</t>
  </si>
  <si>
    <t>Hungary</t>
  </si>
  <si>
    <t>United Kingdom</t>
  </si>
  <si>
    <t>Počet přijatých žádostí</t>
  </si>
  <si>
    <t>Součinnost s Ministerstvem vnitra</t>
  </si>
  <si>
    <t>Počet žádosti o poskytnutí součinnosti odeslaných na Ministerstvo vnitra</t>
  </si>
  <si>
    <t>Počet doručených závazných stanovisek Ministerstva vnitra</t>
  </si>
  <si>
    <t>souhlasná závazná stanoviska</t>
  </si>
  <si>
    <t>nesouhlasná závazná stanoviska</t>
  </si>
  <si>
    <t>podmíněně souhlasná závazná stanoviska</t>
  </si>
  <si>
    <t>Rozhodnutí o udělení povolení</t>
  </si>
  <si>
    <t>odeslaná rozhodnutí</t>
  </si>
  <si>
    <t>pravomocná rozhodnutí</t>
  </si>
  <si>
    <t xml:space="preserve">Rozhodnutí o neudělení </t>
  </si>
  <si>
    <t xml:space="preserve">§ 58a ZoZ </t>
  </si>
  <si>
    <t>§ 308 a 309 ZP</t>
  </si>
  <si>
    <t>Dávky státní sociální podpory a pěstounské péče</t>
  </si>
  <si>
    <t>Vyplaceno celkem (v Kč)</t>
  </si>
  <si>
    <t>Pracoviště ÚP ČR</t>
  </si>
  <si>
    <t>KrP v Brně</t>
  </si>
  <si>
    <t>KrP v Českých Budějovicích</t>
  </si>
  <si>
    <t>KrP v Hradci Králové</t>
  </si>
  <si>
    <t>KrP v Jihlavě</t>
  </si>
  <si>
    <t>KrP v Karlových Varech</t>
  </si>
  <si>
    <t>KrP v Liberci</t>
  </si>
  <si>
    <t>KrP v Olomouci</t>
  </si>
  <si>
    <t>KrP v Ostravě</t>
  </si>
  <si>
    <t>KrP v Pardubicích</t>
  </si>
  <si>
    <t>KrP v Plzni</t>
  </si>
  <si>
    <t>KrP pro hl .m. Prahu</t>
  </si>
  <si>
    <t>KrP v Příbrami</t>
  </si>
  <si>
    <t>KrP v Ústí n. Labem</t>
  </si>
  <si>
    <t>KrP ve Zlíně</t>
  </si>
  <si>
    <t>C e l k e m   ČR</t>
  </si>
  <si>
    <t>zdroj: IS Ginis</t>
  </si>
  <si>
    <t xml:space="preserve">  GŘ ÚP ČR</t>
  </si>
  <si>
    <t xml:space="preserve">Poznámka: </t>
  </si>
  <si>
    <t>Název organizační jednotky</t>
  </si>
  <si>
    <t xml:space="preserve">Mimořádná okamžitá pomoc z důvodu sociál. vylouč. </t>
  </si>
  <si>
    <t xml:space="preserve">Mimořádná okamžitá pomoc celkem </t>
  </si>
  <si>
    <t>Počet vyřízených žádostí celkem</t>
  </si>
  <si>
    <t>KrP pro hl.m. Prahu</t>
  </si>
  <si>
    <t>VÝVOJ POČTU ZAMĚSTNANCŮ - SYSTEMIZOVANÝCH MÍST (SM) NA ÚP ĆR OD JEHO VZNIKU</t>
  </si>
  <si>
    <t>PROSINEC 2010</t>
  </si>
  <si>
    <t>DUBEN 2011</t>
  </si>
  <si>
    <t>SRPEN 2011</t>
  </si>
  <si>
    <t>ŘÍJEN 2011</t>
  </si>
  <si>
    <t>PROSINEC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</si>
  <si>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</si>
  <si>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</si>
  <si>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</si>
  <si>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</si>
  <si>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</si>
  <si>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</si>
  <si>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</si>
  <si>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ZÁŘÍ 2013</t>
  </si>
  <si>
    <t>ŘÍJEN 2013</t>
  </si>
  <si>
    <t>LEDEN 2014</t>
  </si>
  <si>
    <t>ČERVENEC 2014</t>
  </si>
  <si>
    <t>LEDEN 2015</t>
  </si>
  <si>
    <t>DUBEN 2015</t>
  </si>
  <si>
    <t xml:space="preserve">bez ESF  </t>
  </si>
  <si>
    <t>CELKEM</t>
  </si>
  <si>
    <t>zajišťováno 77 samostatnými ÚP</t>
  </si>
  <si>
    <t xml:space="preserve">mimořádné navýšení o 150 + 49 inspektorů kvality  </t>
  </si>
  <si>
    <t>3 SM převod z MPSV
navýšení 50 SM (pěstounská péče)</t>
  </si>
  <si>
    <t>60 SM (jedná se o dočasná SM) - - posílení NSD + EKO</t>
  </si>
  <si>
    <t>144 SM (NA PĚSTOUNY) POSÍLENÍ KrP 126</t>
  </si>
  <si>
    <t xml:space="preserve">16 SM PŘEVOD MPSV 
</t>
  </si>
  <si>
    <t>319 SM POSÍLENÍ KrP</t>
  </si>
  <si>
    <t xml:space="preserve">9 SM PŘEVOD MPSV 
</t>
  </si>
  <si>
    <t>6 SM PŘEVOD MPSV 
381 SM POSÍLENÍ KrP</t>
  </si>
  <si>
    <t xml:space="preserve">600 SM POSÍLENÍ NSD
</t>
  </si>
  <si>
    <t>20 SM
SNÍŽENÍ SM (POKYN MPSV)
"ZoSS"
50 SM
SNÍŽENÍ SM
(PŘEVOD IPSS NA MPSV)</t>
  </si>
  <si>
    <t>10 SM
SNÍŽENÍ SM NA GŘ (POKYN MPSV)
PŘEVOD METODIKY "Z A NSD" NA MPSV</t>
  </si>
  <si>
    <t xml:space="preserve">300 SM 
POSÍLENÍ NSD
</t>
  </si>
  <si>
    <t>ZDŮVODNĚNÍ ZMĚNY POČTU</t>
  </si>
  <si>
    <t>Shrnutí &gt;&gt;&gt;&gt;</t>
  </si>
  <si>
    <t>září 2011</t>
  </si>
  <si>
    <t>září 2013</t>
  </si>
  <si>
    <t>červenec 2014</t>
  </si>
  <si>
    <t>leden 2015</t>
  </si>
  <si>
    <t>duben 2015</t>
  </si>
  <si>
    <t>realita</t>
  </si>
  <si>
    <t>potřeba</t>
  </si>
  <si>
    <t>Stát</t>
  </si>
  <si>
    <t>Počet celkem</t>
  </si>
  <si>
    <t>Podíl na celkové zahraniční zam.</t>
  </si>
  <si>
    <t>Ukrajina</t>
  </si>
  <si>
    <t>Rusko</t>
  </si>
  <si>
    <t>Vietnam</t>
  </si>
  <si>
    <t>Cizinci s platným povolením k zaměstnání</t>
  </si>
  <si>
    <t>Držitelé zaměstnanecké karty</t>
  </si>
  <si>
    <t>Držitelé  modré karty</t>
  </si>
  <si>
    <t>Mongolsko</t>
  </si>
  <si>
    <t>Japonsko</t>
  </si>
  <si>
    <t>Uzbekistán</t>
  </si>
  <si>
    <t>Moldavsko</t>
  </si>
  <si>
    <t>Indie</t>
  </si>
  <si>
    <t>Bělorusko</t>
  </si>
  <si>
    <t>Filipíny</t>
  </si>
  <si>
    <t>Turecko</t>
  </si>
  <si>
    <t>Srbsko</t>
  </si>
  <si>
    <t>Kazachstán</t>
  </si>
  <si>
    <t>Třída CZ-ISCO</t>
  </si>
  <si>
    <t>9 – Pomocní a nekvalifikovaní pracovníci</t>
  </si>
  <si>
    <t>8 – Obsluha strojů a zařízení</t>
  </si>
  <si>
    <t>7 – Řemeslníci a opraváři</t>
  </si>
  <si>
    <t>2 - Specialisté</t>
  </si>
  <si>
    <t>5 - Pracovníci ve službách a prodeji</t>
  </si>
  <si>
    <t>3 – Techničtí a odborní pracovníci</t>
  </si>
  <si>
    <t>4 – Úředníci</t>
  </si>
  <si>
    <t>1 – Zákonodárci a řídící pracovníci</t>
  </si>
  <si>
    <t>6 – Kvalifikovaní pracovníci v zemědělství, lesnictví a rybářství</t>
  </si>
  <si>
    <t>0 – Zaměstnanci v ozbrojených silách</t>
  </si>
  <si>
    <t>z toho pro sezónní pracovníky (podle § 96 zákona o zaměstnanosti)</t>
  </si>
  <si>
    <t>Počet vyřízených stížností</t>
  </si>
  <si>
    <t xml:space="preserve">§ 62 ZP - Hromadné propouštění </t>
  </si>
  <si>
    <t>květen</t>
  </si>
  <si>
    <t>červenec</t>
  </si>
  <si>
    <t>srpen</t>
  </si>
  <si>
    <t>září</t>
  </si>
  <si>
    <t>březen</t>
  </si>
  <si>
    <t>červen</t>
  </si>
  <si>
    <t>listopad</t>
  </si>
  <si>
    <t>únor</t>
  </si>
  <si>
    <t>duben</t>
  </si>
  <si>
    <t>Počet zaměstnavatelů, kteří nahlásili ve sledovaném období hromadné propouštění</t>
  </si>
  <si>
    <t>Počet zaměstnanců, jichž se tato propouštění týkala</t>
  </si>
  <si>
    <t>Rok/měsíc</t>
  </si>
  <si>
    <t>leden</t>
  </si>
  <si>
    <t>Příloha č. 4a</t>
  </si>
  <si>
    <t>Příloha č. 4b</t>
  </si>
  <si>
    <t>Příloha č. 4c</t>
  </si>
  <si>
    <t>Příloha č. 4d</t>
  </si>
  <si>
    <t>Příloha č. 5</t>
  </si>
  <si>
    <t>Příloha č. 6a</t>
  </si>
  <si>
    <t>Příloha č. 6b</t>
  </si>
  <si>
    <t>Příspěvek na podporu zaměstnávání osob se ZP (kraje)</t>
  </si>
  <si>
    <t>Příloha č. 9</t>
  </si>
  <si>
    <t>Příloha č. 12</t>
  </si>
  <si>
    <t>říjen</t>
  </si>
  <si>
    <t>prosinec</t>
  </si>
  <si>
    <t>Období &gt;&gt;&gt;&gt;</t>
  </si>
  <si>
    <t>LEDEN 2016</t>
  </si>
  <si>
    <r>
      <t xml:space="preserve">1. vlna propouštění = zrušení </t>
    </r>
    <r>
      <rPr>
        <b/>
        <sz val="11"/>
        <color theme="1"/>
        <rFont val="Calibri"/>
        <family val="2"/>
        <charset val="238"/>
        <scheme val="minor"/>
      </rPr>
      <t xml:space="preserve">1000 SM. </t>
    </r>
  </si>
  <si>
    <r>
      <t xml:space="preserve">2. vlna propouštění = zrušení </t>
    </r>
    <r>
      <rPr>
        <b/>
        <sz val="11"/>
        <color theme="1"/>
        <rFont val="Calibri"/>
        <family val="2"/>
        <charset val="238"/>
        <scheme val="minor"/>
      </rPr>
      <t xml:space="preserve">185 SM </t>
    </r>
  </si>
  <si>
    <r>
      <t xml:space="preserve">3. vlna propouštění = zrušení </t>
    </r>
    <r>
      <rPr>
        <b/>
        <sz val="11"/>
        <color theme="1"/>
        <rFont val="Calibri"/>
        <family val="2"/>
        <charset val="238"/>
        <scheme val="minor"/>
      </rPr>
      <t>714  SM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</si>
  <si>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příchod agend Hmotné nouze   a zaměstnanců z obcí v počtu </t>
    </r>
    <r>
      <rPr>
        <b/>
        <sz val="11"/>
        <color theme="1"/>
        <rFont val="Calibri"/>
        <family val="2"/>
        <charset val="238"/>
        <scheme val="minor"/>
      </rPr>
      <t xml:space="preserve">1953 SM </t>
    </r>
    <r>
      <rPr>
        <sz val="11"/>
        <color theme="1"/>
        <rFont val="Calibri"/>
        <family val="2"/>
        <charset val="238"/>
        <scheme val="minor"/>
      </rPr>
      <t xml:space="preserve">z počtu </t>
    </r>
    <r>
      <rPr>
        <b/>
        <sz val="11"/>
        <color theme="1"/>
        <rFont val="Calibri"/>
        <family val="2"/>
        <charset val="238"/>
        <scheme val="minor"/>
      </rPr>
      <t xml:space="preserve">3642 </t>
    </r>
    <r>
      <rPr>
        <sz val="11"/>
        <color theme="1"/>
        <rFont val="Calibri"/>
        <family val="2"/>
        <charset val="238"/>
        <scheme val="minor"/>
      </rPr>
      <t>pracovníků vykonávající agendu HN na obcích
- 1689</t>
    </r>
  </si>
  <si>
    <t xml:space="preserve">24 SM 
POSÍLENÍ 
(CALL CENTRUM)
157 SM 
POSÍLENÍ 
(KA08)
</t>
  </si>
  <si>
    <t>leden 2016</t>
  </si>
  <si>
    <t>Vázání rozpočtu</t>
  </si>
  <si>
    <r>
      <t>Příjmy celkem</t>
    </r>
    <r>
      <rPr>
        <sz val="10"/>
        <rFont val="Arial CE"/>
        <charset val="238"/>
      </rPr>
      <t xml:space="preserve"> (součet specifických ukazatelů)</t>
    </r>
  </si>
  <si>
    <r>
      <t xml:space="preserve">Výdaje celkem </t>
    </r>
    <r>
      <rPr>
        <sz val="10"/>
        <rFont val="Arial CE"/>
        <charset val="238"/>
      </rPr>
      <t>(součet specifických ukazatelů)</t>
    </r>
  </si>
  <si>
    <r>
      <t>průměr rok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</si>
  <si>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6"/>
        <color theme="1"/>
        <rFont val="Calibri"/>
        <family val="2"/>
        <charset val="238"/>
        <scheme val="minor"/>
      </rPr>
      <t>1)</t>
    </r>
    <r>
      <rPr>
        <i/>
        <sz val="16"/>
        <color theme="1"/>
        <rFont val="Calibri"/>
        <family val="2"/>
        <charset val="238"/>
        <scheme val="minor"/>
      </rPr>
      <t>počítáno z nezaokrouhlených hodnot</t>
    </r>
  </si>
  <si>
    <r>
      <t xml:space="preserve">průměr 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</si>
  <si>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8"/>
        <color theme="1"/>
        <rFont val="Calibri"/>
        <family val="2"/>
        <charset val="238"/>
        <scheme val="minor"/>
      </rPr>
      <t>1)</t>
    </r>
    <r>
      <rPr>
        <i/>
        <sz val="18"/>
        <color theme="1"/>
        <rFont val="Calibri"/>
        <family val="2"/>
        <charset val="238"/>
        <scheme val="minor"/>
      </rPr>
      <t>počítáno z nezaokrouhlených hodnot</t>
    </r>
  </si>
  <si>
    <r>
      <t>průměr rok</t>
    </r>
    <r>
      <rPr>
        <b/>
        <vertAlign val="superscript"/>
        <sz val="14"/>
        <rFont val="Calibri"/>
        <family val="2"/>
        <charset val="238"/>
        <scheme val="minor"/>
      </rPr>
      <t>1)</t>
    </r>
  </si>
  <si>
    <r>
      <t>uchazeči na 1 VPM</t>
    </r>
    <r>
      <rPr>
        <b/>
        <vertAlign val="superscript"/>
        <sz val="14"/>
        <rFont val="Calibri"/>
        <family val="2"/>
        <charset val="238"/>
        <scheme val="minor"/>
      </rPr>
      <t>2)</t>
    </r>
  </si>
  <si>
    <t xml:space="preserve">Počet doručených podnětů Ministerstva vnitra k odejmutí </t>
  </si>
  <si>
    <t>Udělení a neudělení</t>
  </si>
  <si>
    <t>Odejmutí povolení</t>
  </si>
  <si>
    <t>Ostatní (na žádost, § 60 ZoZ atd.)</t>
  </si>
  <si>
    <t xml:space="preserve">  GŘ ÚP ČR*)</t>
  </si>
  <si>
    <t>*) refundace dávek SSP do zahraničí</t>
  </si>
  <si>
    <t>Příloha č. 14</t>
  </si>
  <si>
    <t>Příloha č. 10</t>
  </si>
  <si>
    <t>Oblast zaměstnanosti</t>
  </si>
  <si>
    <t>Zprostředkování</t>
  </si>
  <si>
    <t>Trh práce</t>
  </si>
  <si>
    <t>Rekvalifikace a poradenství, včetně pracovní rehabilitace</t>
  </si>
  <si>
    <t>Insolvence</t>
  </si>
  <si>
    <t>z toho důvodných</t>
  </si>
  <si>
    <t>Oblast nepojistných sociálních dávek</t>
  </si>
  <si>
    <t>Hmotná nouze</t>
  </si>
  <si>
    <t>Sociálně-právní ochrana dětí</t>
  </si>
  <si>
    <t>Oblast ostatních podnětů</t>
  </si>
  <si>
    <t>Ostatní týkající se činnosti Úřadu práce</t>
  </si>
  <si>
    <t>Ustanovení § 18 odst. 1 písm. a) zákona</t>
  </si>
  <si>
    <t>Ustanovení § 18 odst. 1 písm. b) zákona</t>
  </si>
  <si>
    <t>Ustanovení § 18 odst. 1 písm. c) zákona</t>
  </si>
  <si>
    <t>Opis podstatných částí každého rozsudku soudu ve věci přezkoumání zákonnosti rozhodnutí o odmítnutí žádosti</t>
  </si>
  <si>
    <t>Ustanovení § 18 odst. 1 písm. d) zákona</t>
  </si>
  <si>
    <t>Výčet poskytnutých výhradních licencí, včetně odůvodnění nezbytnosti poskytnutí výhradní licence</t>
  </si>
  <si>
    <t>Ustanovení § 18 odst. 1 písm. e) zákona</t>
  </si>
  <si>
    <t>Počet podaných žádostí o informace celkem</t>
  </si>
  <si>
    <t>Počet vydaných rozhodnutí o odmítnutí žádosti</t>
  </si>
  <si>
    <t>Počet podaných odvolání proti rozhodnutí</t>
  </si>
  <si>
    <t>Počet stížností podaných podle § 16a, důvody jejich podání a stručný popis způsobu jejich vyřízení</t>
  </si>
  <si>
    <t>rok 2014</t>
  </si>
  <si>
    <t>rok 2015</t>
  </si>
  <si>
    <t>v Praze</t>
  </si>
  <si>
    <t>KrP v Ústí nad Labem</t>
  </si>
  <si>
    <t>Příloha č. 11</t>
  </si>
  <si>
    <t>Počet přijatých písemných žádostí o svobodném přístupu k informacím</t>
  </si>
  <si>
    <t>Příloha č. 13a</t>
  </si>
  <si>
    <t>Příloha č. 13b</t>
  </si>
  <si>
    <t>Příloha č. 13c</t>
  </si>
  <si>
    <t>Příloha č. 13d</t>
  </si>
  <si>
    <t>Příloha č. 13e</t>
  </si>
  <si>
    <t>rok 2016</t>
  </si>
  <si>
    <t>Výplatní místo</t>
  </si>
  <si>
    <t>Vyplacená suma
(v Kč)</t>
  </si>
  <si>
    <t>C e l k e m  ČR</t>
  </si>
  <si>
    <t>zdroj: OKstat</t>
  </si>
  <si>
    <t>Platy zaměstnanců v pracovním poměru vyjima zaměst.na sl.míst.</t>
  </si>
  <si>
    <t>Platy zaměstnanců na služebních místech dle z. o stát.službě</t>
  </si>
  <si>
    <t xml:space="preserve">Zdrojem pro pořízení údajů o vyplaceném objemu jednotlivých nepojistných sociálních dávek je EKIS GINIS, jehož data jsou totožná s daty uváděnými v informačním systému Státní pokladny. V této souvislosti je však potřebné upozornit na skutečnost, že souhrn údajů o čerpání v jednotlivých druzích sociálních dávek uvedený v přílohách 13b - 13e není totožný s údajem o čerpání vykazovaným podle sociálních dávek, resp. podle ukazatelů státního rozpočtu (viz příloha č.2). Rozdíl je způsoben např. převodem vrácených mylných plateb, cizími platbami k příslušnému účtu, výdaji na poštovné,výplatou dobíhajících již neexistujících dávek a pod. </t>
  </si>
  <si>
    <t>Německo</t>
  </si>
  <si>
    <t>Spojené království</t>
  </si>
  <si>
    <t>Korejská republika</t>
  </si>
  <si>
    <t>Čína</t>
  </si>
  <si>
    <t>Krajská pobočka</t>
  </si>
  <si>
    <t>Pozn. Nelze provést prosté součty z důvodu možného vícenásobného zastoupení zaměstnavatelů i zaměstnanců během roku</t>
  </si>
  <si>
    <r>
      <t xml:space="preserve">projekty ESF OPZ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Veřejně prospěšné práce</t>
    </r>
  </si>
  <si>
    <r>
      <t xml:space="preserve">projekty ESF OPZ                                                                                                                       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Společensky účelná pracovní místa</t>
    </r>
  </si>
  <si>
    <r>
      <t xml:space="preserve">projekty ESF OPZ 
</t>
    </r>
    <r>
      <rPr>
        <b/>
        <i/>
        <sz val="48"/>
        <rFont val="Calibri"/>
        <family val="2"/>
        <charset val="238"/>
        <scheme val="minor"/>
      </rPr>
      <t xml:space="preserve">Odborná praxe pro mladé do 30let   </t>
    </r>
    <r>
      <rPr>
        <b/>
        <sz val="48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</t>
    </r>
  </si>
  <si>
    <r>
      <t>Projekty ESF -
OPZ - VPP</t>
    </r>
    <r>
      <rPr>
        <b/>
        <sz val="20"/>
        <color indexed="12"/>
        <rFont val="Calibri"/>
        <family val="2"/>
        <charset val="238"/>
        <scheme val="minor"/>
      </rPr>
      <t xml:space="preserve"> </t>
    </r>
  </si>
  <si>
    <t xml:space="preserve">Projekty ESF -
OPZ - SÚPM </t>
  </si>
  <si>
    <t>LEDEN 2017</t>
  </si>
  <si>
    <t>ČERVENEC 2017</t>
  </si>
  <si>
    <t>300 SM
POSÍLENÍ NSD</t>
  </si>
  <si>
    <t>leden 2017</t>
  </si>
  <si>
    <t>červenec 2017</t>
  </si>
  <si>
    <t>LEDEN 2018</t>
  </si>
  <si>
    <t>leden 2018</t>
  </si>
  <si>
    <t>2017 01</t>
  </si>
  <si>
    <t>2017 02</t>
  </si>
  <si>
    <t>2017 03</t>
  </si>
  <si>
    <t>2017 04</t>
  </si>
  <si>
    <t>2017 05</t>
  </si>
  <si>
    <t>2017 06</t>
  </si>
  <si>
    <t>2017  07</t>
  </si>
  <si>
    <t>2017  08</t>
  </si>
  <si>
    <t>2017  09</t>
  </si>
  <si>
    <t>2017   10</t>
  </si>
  <si>
    <t>2017  11</t>
  </si>
  <si>
    <t>2017  12</t>
  </si>
  <si>
    <t>§ 60 ZoZ</t>
  </si>
  <si>
    <t xml:space="preserve">Příspěvek na dojížďku a příspěvek na přestěhování     </t>
  </si>
  <si>
    <t>podpoření uchazeči</t>
  </si>
  <si>
    <t>Projekty ESF - OP LZZ - VPP</t>
  </si>
  <si>
    <t>Projekty ESF - OP LZZ - SÚPM</t>
  </si>
  <si>
    <t>podpoření uchaeči</t>
  </si>
  <si>
    <t>rok 2017</t>
  </si>
  <si>
    <t>KrP v Českých Budějovicích</t>
  </si>
  <si>
    <t>KrP v Hradci Králové</t>
  </si>
  <si>
    <t>KrP v Jihlavě</t>
  </si>
  <si>
    <t>KrP v Karlových Varech</t>
  </si>
  <si>
    <t>KrP v Liberci</t>
  </si>
  <si>
    <t>KrP pro hl. m. Prahu</t>
  </si>
  <si>
    <t>KrP v Ústí nad Labem</t>
  </si>
  <si>
    <t>Rok 2017</t>
  </si>
  <si>
    <t>Zaměstnanost</t>
  </si>
  <si>
    <t>Nepojistné sociální dávky</t>
  </si>
  <si>
    <t>Ostatní</t>
  </si>
  <si>
    <t>Aktivní politika zaměstnanosti k 31. prosinci 2018</t>
  </si>
  <si>
    <t>Zřízení pracovního místa pro OZP - bez SVČ</t>
  </si>
  <si>
    <t>Zřízení pracovního místa pro OZP - SVČ</t>
  </si>
  <si>
    <t>Příspěvek na provoz prac.místa pro OZP a OZP-SVČ</t>
  </si>
  <si>
    <t>Uznání zaměstnavatele na chráněném trhu práce</t>
  </si>
  <si>
    <t xml:space="preserve">Regionální mobilita - Příspěvek na dojížďku a Příspěvek na přestěhování                                                                                                                                                                           </t>
  </si>
  <si>
    <t>počet dohod</t>
  </si>
  <si>
    <r>
      <t>SÚPM</t>
    </r>
    <r>
      <rPr>
        <i/>
        <sz val="39"/>
        <rFont val="Calibri"/>
        <family val="2"/>
        <charset val="238"/>
        <scheme val="minor"/>
      </rPr>
      <t xml:space="preserve"> - společensky účelná pracovní místa, </t>
    </r>
    <r>
      <rPr>
        <b/>
        <i/>
        <sz val="39"/>
        <rFont val="Calibri"/>
        <family val="2"/>
        <charset val="238"/>
        <scheme val="minor"/>
      </rPr>
      <t>SVČ</t>
    </r>
    <r>
      <rPr>
        <i/>
        <sz val="39"/>
        <rFont val="Calibri"/>
        <family val="2"/>
        <charset val="238"/>
        <scheme val="minor"/>
      </rPr>
      <t xml:space="preserve"> - samostatná výdělečná činnost, </t>
    </r>
    <r>
      <rPr>
        <b/>
        <i/>
        <sz val="39"/>
        <rFont val="Calibri"/>
        <family val="2"/>
        <charset val="238"/>
        <scheme val="minor"/>
      </rPr>
      <t>OZP</t>
    </r>
    <r>
      <rPr>
        <i/>
        <sz val="39"/>
        <rFont val="Calibri"/>
        <family val="2"/>
        <charset val="238"/>
        <scheme val="minor"/>
      </rPr>
      <t xml:space="preserve"> - osoba se zdravotním postižením,  </t>
    </r>
    <r>
      <rPr>
        <b/>
        <i/>
        <sz val="39"/>
        <rFont val="Calibri"/>
        <family val="2"/>
        <charset val="238"/>
        <scheme val="minor"/>
      </rPr>
      <t>OPZ</t>
    </r>
    <r>
      <rPr>
        <i/>
        <sz val="39"/>
        <rFont val="Calibri"/>
        <family val="2"/>
        <charset val="238"/>
        <scheme val="minor"/>
      </rPr>
      <t xml:space="preserve">- Operační program Zaměstnanost, </t>
    </r>
    <r>
      <rPr>
        <b/>
        <i/>
        <sz val="39"/>
        <rFont val="Calibri"/>
        <family val="2"/>
        <charset val="238"/>
        <scheme val="minor"/>
      </rPr>
      <t>ESF</t>
    </r>
    <r>
      <rPr>
        <i/>
        <sz val="39"/>
        <rFont val="Calibri"/>
        <family val="2"/>
        <charset val="238"/>
        <scheme val="minor"/>
      </rPr>
      <t xml:space="preserve"> - Evropský sociální fond</t>
    </r>
  </si>
  <si>
    <t>Vývoj v oblasti aktivní politiky zaměstnanosti v roce 2018</t>
  </si>
  <si>
    <t xml:space="preserve">Uznání zaměstnavatele na chráněném trhu práce </t>
  </si>
  <si>
    <r>
      <t>Příspěvek
na zapracování 2</t>
    </r>
    <r>
      <rPr>
        <b/>
        <vertAlign val="superscript"/>
        <sz val="20"/>
        <rFont val="Calibri"/>
        <family val="2"/>
        <charset val="238"/>
      </rPr>
      <t>)</t>
    </r>
  </si>
  <si>
    <r>
      <t xml:space="preserve">Odborná praxe pro mladé 
do 30 let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</si>
  <si>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r>
      <t>Rekvalifikace 2</t>
    </r>
    <r>
      <rPr>
        <b/>
        <vertAlign val="superscript"/>
        <sz val="20"/>
        <rFont val="Calibri"/>
        <family val="2"/>
        <charset val="238"/>
        <scheme val="minor"/>
      </rPr>
      <t>)</t>
    </r>
  </si>
  <si>
    <r>
      <t>Zvolená rekvalifikace 2</t>
    </r>
    <r>
      <rPr>
        <b/>
        <vertAlign val="superscript"/>
        <sz val="20"/>
        <rFont val="Calibri"/>
        <family val="2"/>
        <charset val="238"/>
        <scheme val="minor"/>
      </rPr>
      <t>)</t>
    </r>
  </si>
  <si>
    <r>
      <rPr>
        <i/>
        <vertAlign val="superscript"/>
        <sz val="20"/>
        <rFont val="Calibri"/>
        <family val="2"/>
        <charset val="238"/>
        <scheme val="minor"/>
      </rPr>
      <t>2)</t>
    </r>
    <r>
      <rPr>
        <i/>
        <sz val="20"/>
        <rFont val="Calibri"/>
        <family val="2"/>
        <charset val="238"/>
        <scheme val="minor"/>
      </rPr>
      <t xml:space="preserve"> vč. ESF</t>
    </r>
  </si>
  <si>
    <t>počet podpořených OZP</t>
  </si>
  <si>
    <t>Rozpočet ÚP ČR k 31. prosinci 2018</t>
  </si>
  <si>
    <t>Hromadné propouštění - počty zaměsnavatelů a zaměstnanců 2016-2018</t>
  </si>
  <si>
    <t>Hromadné propouštění v letech 2016 - 2018 - grafy</t>
  </si>
  <si>
    <t>Struktura zahraniční zaměstnanosti k 31. 12. 2018</t>
  </si>
  <si>
    <t>Struktura zahraniční zaměstnanosti dle formy evidence a státního občanství k 31. 12. 2018</t>
  </si>
  <si>
    <t>Zahraniční zaměstnanost dle národní klasifikace zaměstnání k 31. 12. 2018</t>
  </si>
  <si>
    <t>Povolení k zaměstnání cizinců - vydaná a prodloužená v roce 2018</t>
  </si>
  <si>
    <t>Nástroje APZ k 31. 12. 2018 (kraje)</t>
  </si>
  <si>
    <t>Vývoj v oblasti APZ v roce 2018 (ČR, graf)</t>
  </si>
  <si>
    <t>Ochrana zaměstnanců při platební neschopnosti zaměstnavatele v roce 2018</t>
  </si>
  <si>
    <t>Přehled vyřízených stížností v krajích v roce 2018</t>
  </si>
  <si>
    <t>Podněty podané v roce 2018 u Úřadu práce ČR</t>
  </si>
  <si>
    <t>Vyplacené dávky v roce 2018 - celkem</t>
  </si>
  <si>
    <t>Dávky SSP v roce 2018</t>
  </si>
  <si>
    <t>Dávky pěstounské péče v roce 2018</t>
  </si>
  <si>
    <t>Dávky pro OZP v roce 2018</t>
  </si>
  <si>
    <t>Dávky HMN v roce 2018</t>
  </si>
  <si>
    <t>SPVPP - vyplacené řádné příspěvky v krajích v roce 2018</t>
  </si>
  <si>
    <t>Pohledávky předané Celní správě ČR v letech  2015-2018</t>
  </si>
  <si>
    <t>ČERVEN 2018</t>
  </si>
  <si>
    <t>LEDEN 2019</t>
  </si>
  <si>
    <t>36 SM
SNÍŽENÍ SM Z DŮVODU PŘEHODNOCENÍ ČINNOSTI V AGENDĚ ZAMĚSTNANOSTI</t>
  </si>
  <si>
    <r>
      <t xml:space="preserve">Vyjde-li se  z vychozího počtu </t>
    </r>
    <r>
      <rPr>
        <b/>
        <sz val="11"/>
        <color theme="1"/>
        <rFont val="Calibri"/>
        <family val="2"/>
        <charset val="238"/>
        <scheme val="minor"/>
      </rPr>
      <t>8136 SM</t>
    </r>
    <r>
      <rPr>
        <sz val="11"/>
        <color theme="1"/>
        <rFont val="Calibri"/>
        <family val="2"/>
        <charset val="238"/>
        <scheme val="minor"/>
      </rPr>
      <t xml:space="preserve"> (před 4/2011) a připočte-li se k tomu "pouze" agenda HN převzatá z obcí za </t>
    </r>
    <r>
      <rPr>
        <b/>
        <sz val="11"/>
        <color theme="1"/>
        <rFont val="Calibri"/>
        <family val="2"/>
        <charset val="238"/>
        <scheme val="minor"/>
      </rPr>
      <t>3642</t>
    </r>
    <r>
      <rPr>
        <sz val="11"/>
        <color theme="1"/>
        <rFont val="Calibri"/>
        <family val="2"/>
        <charset val="238"/>
        <scheme val="minor"/>
      </rPr>
      <t xml:space="preserve"> pracovníků, odpovídalo by to pořebě cca </t>
    </r>
    <r>
      <rPr>
        <b/>
        <sz val="11"/>
        <color theme="1"/>
        <rFont val="Calibri"/>
        <family val="2"/>
        <charset val="238"/>
        <scheme val="minor"/>
      </rPr>
      <t>11 778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SM</t>
    </r>
    <r>
      <rPr>
        <sz val="11"/>
        <color theme="1"/>
        <rFont val="Calibri"/>
        <family val="2"/>
        <charset val="238"/>
        <scheme val="minor"/>
      </rPr>
      <t xml:space="preserve"> na ÚP pro zpracování všech agend (SSP, ZAM, HN, atd…. atd).  Z toho plyne, že současný stav </t>
    </r>
    <r>
      <rPr>
        <b/>
        <sz val="11"/>
        <color theme="1"/>
        <rFont val="Calibri"/>
        <family val="2"/>
        <charset val="238"/>
        <scheme val="minor"/>
      </rPr>
      <t>10672 SM</t>
    </r>
    <r>
      <rPr>
        <sz val="11"/>
        <color theme="1"/>
        <rFont val="Calibri"/>
        <family val="2"/>
        <charset val="238"/>
        <scheme val="minor"/>
      </rPr>
      <t xml:space="preserve"> je o </t>
    </r>
    <r>
      <rPr>
        <b/>
        <sz val="11"/>
        <color theme="1"/>
        <rFont val="Calibri"/>
        <family val="2"/>
        <charset val="238"/>
        <scheme val="minor"/>
      </rPr>
      <t>9,39 %</t>
    </r>
    <r>
      <rPr>
        <sz val="11"/>
        <color theme="1"/>
        <rFont val="Calibri"/>
        <family val="2"/>
        <charset val="238"/>
        <scheme val="minor"/>
      </rPr>
      <t xml:space="preserve"> nižší než je optimální stav!</t>
    </r>
  </si>
  <si>
    <t>červen 2018</t>
  </si>
  <si>
    <t>leden 2019</t>
  </si>
  <si>
    <t>Plnění a čerpání rozpočtu k 31.12.2018</t>
  </si>
  <si>
    <t>Rozpočet ÚP ČR - ke dni 31. 12. 2018 (v Kč)</t>
  </si>
  <si>
    <t>Příspěvek na podporu zaměstnávání osob se ZP dle ust. § 78a zákona o zaměstnanosti za rok 2018</t>
  </si>
  <si>
    <t>Ochrana zaměstnanců při platební neschopnosti zaměstnavatele dle zákona č. 118/2000 Sb. za rok 2018</t>
  </si>
  <si>
    <t>Objem vyplacených nepojistných sociálních dávek v krajích v roce 2018 (v tis. Kč)</t>
  </si>
  <si>
    <t>Počet vyplacených dávek v krajích v roce 2018 (v tis.)</t>
  </si>
  <si>
    <t>Dávky státní sociální podpory za rok 2018 - objem v tis. Kč</t>
  </si>
  <si>
    <t xml:space="preserve">Dávky státní sociální podpory za rok 2018 - počet </t>
  </si>
  <si>
    <t>Dávky pěstounské péče - objem a počet v roce 2018</t>
  </si>
  <si>
    <t>Dávky pro osoby se zdravotním postižením v roce 2018</t>
  </si>
  <si>
    <t>Dávky pomoci v hmotné nouzi - objem a počet v roce 2018</t>
  </si>
  <si>
    <t>Státní příspěvek na výkon pěstounské péče za rok 2018</t>
  </si>
  <si>
    <t>rok 2018</t>
  </si>
  <si>
    <t>Hlášená hromadná propouštění v letech 2016-2018</t>
  </si>
  <si>
    <t>Vývoj míry nezaměstnanosti v % v zemích EU v letech 2017 - 2018</t>
  </si>
  <si>
    <t>2018 01</t>
  </si>
  <si>
    <t>2018 02</t>
  </si>
  <si>
    <t>2018 03</t>
  </si>
  <si>
    <t>2018 04</t>
  </si>
  <si>
    <t>2018 05</t>
  </si>
  <si>
    <t>2018 06</t>
  </si>
  <si>
    <t>2018  07</t>
  </si>
  <si>
    <t>2018  08</t>
  </si>
  <si>
    <t>2018  09</t>
  </si>
  <si>
    <t>2018   10</t>
  </si>
  <si>
    <t>2018  11</t>
  </si>
  <si>
    <t>2018  12</t>
  </si>
  <si>
    <t>Czechia</t>
  </si>
  <si>
    <t>Germany (until 1990 former territory of the FRG)</t>
  </si>
  <si>
    <t>European Union - 28 countries</t>
  </si>
  <si>
    <t>Zdroj: Eurostat 31.1.2019, sezonně neočištěná data</t>
  </si>
  <si>
    <t>Struktura zahraniční zaměstnanosti 
k 31. 12. 2018 – 10 nejčastěji zastoupených občanství</t>
  </si>
  <si>
    <t>Struktura zahraniční zaměstnanosti dle formy evidence a státního občanství (10 nejčetněji zastoupených) – stav k 31. 12. 2018</t>
  </si>
  <si>
    <t>Občané EU/EHP, Švýcarska</t>
  </si>
  <si>
    <t>Cizinci, kteří nepotřebují povolení k zaměstnání, modrou nebo zaměstnaneckou kartu</t>
  </si>
  <si>
    <t>Itálie</t>
  </si>
  <si>
    <t>Brazílie</t>
  </si>
  <si>
    <t>USA</t>
  </si>
  <si>
    <t>Nepál</t>
  </si>
  <si>
    <t>Zahraniční zaměstnanost dle národní klasifikace zaměstnání - stav k 31. 12. 2018</t>
  </si>
  <si>
    <t>Povolení k zaměstnání (5 nejčastěji zastoupených kategorií) -
platná k 31. 12. 2018</t>
  </si>
  <si>
    <t>Povolení k zaměstnání - celkem</t>
  </si>
  <si>
    <t>z toho dle § 92 odst. 1</t>
  </si>
  <si>
    <t>z toho vyslání zahraničním zaměstnavatelem  (podle § 95 zákona o zaměstnanosti)</t>
  </si>
  <si>
    <t>z toho pro členy družstev (podle § 89 odst. 3 zákona o zaměstnanosti)</t>
  </si>
  <si>
    <t>z toho pro společníky obchodních společností (podle § 89 odst. 3 zákona o zaměstnanosti)</t>
  </si>
  <si>
    <t>Statistika za rok 2018 - agentury práce</t>
  </si>
  <si>
    <t>§ 59 ZoZ</t>
  </si>
  <si>
    <t>Přehled vyřízených stížností podaných u jednotlivých krajských poboček a generálního ředitelství Úřadu práce ČR za rok 2018</t>
  </si>
  <si>
    <t>Podněty podané v roce 2018 u Úřadu práce ČR a srovnání s obdobím předcházejícím</t>
  </si>
  <si>
    <t>Rok 2018</t>
  </si>
  <si>
    <t>Počet přijatých písemných žádostí v režimu zákona č. 106/1999 Sb., o svobodném přístupu k informacím. Ve znění pozdějších předpisů – Úřad práce ČR rok 2018</t>
  </si>
  <si>
    <t>Pohledávky předané Celní správě ČR v letech 2014 - 2018 (v Kč)</t>
  </si>
  <si>
    <t>Zdroj: Okstat</t>
  </si>
  <si>
    <t>Zdroj:OKstat, GINIS</t>
  </si>
  <si>
    <t>Zdroj: OKstat, GINIS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</si>
</sst>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0\ &quot;Kč&quot;"/>
    <numFmt numFmtId="167" formatCode="\$#,##0\ ;\(\$#,##0\)"/>
    <numFmt numFmtId="168" formatCode="#\ ##0"/>
    <numFmt numFmtId="169" formatCode="#,##0.000"/>
  </numFmts>
  <fonts count="1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10"/>
      <color theme="1"/>
      <name val="Arial CE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2"/>
      <color indexed="14"/>
      <name val="Arial CE"/>
      <charset val="238"/>
    </font>
    <font>
      <b/>
      <sz val="12"/>
      <color indexed="12"/>
      <name val="Arial CE"/>
      <charset val="238"/>
    </font>
    <font>
      <i/>
      <sz val="14"/>
      <name val="Arial Narrow"/>
      <family val="2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8"/>
      <name val="NimbusRoman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0"/>
      <name val="Arial CE"/>
      <charset val="238"/>
    </font>
    <font>
      <sz val="20"/>
      <name val="Arial CE"/>
      <charset val="238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i/>
      <sz val="20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color indexed="12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2"/>
      <name val="Arial CE"/>
      <charset val="238"/>
    </font>
    <font>
      <sz val="1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i/>
      <vertAlign val="superscript"/>
      <sz val="20"/>
      <name val="Calibri"/>
      <family val="2"/>
      <charset val="238"/>
      <scheme val="minor"/>
    </font>
    <font>
      <sz val="12"/>
      <name val="System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42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42"/>
      <name val="Calibri"/>
      <family val="2"/>
      <charset val="238"/>
      <scheme val="minor"/>
    </font>
    <font>
      <b/>
      <i/>
      <sz val="48"/>
      <name val="Calibri"/>
      <family val="2"/>
      <charset val="238"/>
      <scheme val="minor"/>
    </font>
    <font>
      <b/>
      <i/>
      <sz val="39"/>
      <name val="Calibri"/>
      <family val="2"/>
      <charset val="238"/>
      <scheme val="minor"/>
    </font>
    <font>
      <sz val="39"/>
      <name val="Calibri"/>
      <family val="2"/>
      <charset val="238"/>
      <scheme val="minor"/>
    </font>
    <font>
      <i/>
      <sz val="39"/>
      <name val="Calibri"/>
      <family val="2"/>
      <charset val="238"/>
      <scheme val="minor"/>
    </font>
    <font>
      <sz val="39"/>
      <color theme="1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40"/>
      <name val="Calibri"/>
      <family val="2"/>
      <charset val="238"/>
      <scheme val="minor"/>
    </font>
    <font>
      <b/>
      <sz val="16"/>
      <color theme="1"/>
      <name val="Araial CE"/>
      <charset val="238"/>
    </font>
    <font>
      <b/>
      <sz val="9.3000000000000007"/>
      <name val="Arial CE"/>
      <charset val="238"/>
    </font>
    <font>
      <b/>
      <sz val="9.3000000000000007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2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vertAlign val="superscript"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i/>
      <vertAlign val="superscript"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vertAlign val="superscript"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6"/>
      <name val="Arial"/>
      <family val="2"/>
      <charset val="238"/>
    </font>
    <font>
      <i/>
      <sz val="16"/>
      <name val="Calibri"/>
      <family val="2"/>
      <charset val="238"/>
      <scheme val="minor"/>
    </font>
    <font>
      <b/>
      <sz val="72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4"/>
      <color theme="1"/>
      <name val="Araial CE"/>
      <charset val="238"/>
    </font>
  </fonts>
  <fills count="5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gradientFill>
        <stop position="0">
          <color theme="6" tint="0.59999389629810485"/>
        </stop>
        <stop position="1">
          <color theme="4"/>
        </stop>
      </gradientFill>
    </fill>
    <fill>
      <patternFill patternType="solid">
        <fgColor rgb="FFFFE697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D1D1FF"/>
        <bgColor rgb="FF000000"/>
      </patternFill>
    </fill>
    <fill>
      <patternFill patternType="solid">
        <fgColor rgb="FFE5E5FF"/>
        <bgColor rgb="FF000000"/>
      </patternFill>
    </fill>
    <fill>
      <patternFill patternType="solid">
        <fgColor rgb="FFC1FFC1"/>
        <bgColor rgb="FF000000"/>
      </patternFill>
    </fill>
    <fill>
      <patternFill patternType="solid">
        <fgColor rgb="FFDDFFDD"/>
        <bgColor rgb="FF000000"/>
      </patternFill>
    </fill>
    <fill>
      <patternFill patternType="solid">
        <fgColor rgb="FFFFC1C1"/>
        <bgColor rgb="FF000000"/>
      </patternFill>
    </fill>
    <fill>
      <patternFill patternType="solid">
        <fgColor rgb="FFFFD5D5"/>
        <bgColor rgb="FF000000"/>
      </patternFill>
    </fill>
    <fill>
      <patternFill patternType="solid">
        <fgColor rgb="FFE4C9FF"/>
        <bgColor rgb="FF000000"/>
      </patternFill>
    </fill>
    <fill>
      <patternFill patternType="solid">
        <fgColor rgb="FFECD9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BD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5" fillId="4" borderId="0" applyProtection="0"/>
    <xf numFmtId="0" fontId="5" fillId="0" borderId="0">
      <alignment vertical="top"/>
    </xf>
    <xf numFmtId="0" fontId="25" fillId="0" borderId="0"/>
    <xf numFmtId="0" fontId="5" fillId="0" borderId="0"/>
    <xf numFmtId="0" fontId="5" fillId="0" borderId="0"/>
    <xf numFmtId="0" fontId="55" fillId="0" borderId="0"/>
    <xf numFmtId="0" fontId="25" fillId="0" borderId="0"/>
    <xf numFmtId="0" fontId="68" fillId="0" borderId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25" fillId="0" borderId="0"/>
    <xf numFmtId="0" fontId="1" fillId="5" borderId="57" applyNumberFormat="0" applyFont="0" applyAlignment="0" applyProtection="0"/>
    <xf numFmtId="0" fontId="25" fillId="0" borderId="0"/>
    <xf numFmtId="0" fontId="5" fillId="0" borderId="0"/>
    <xf numFmtId="0" fontId="5" fillId="0" borderId="0"/>
    <xf numFmtId="0" fontId="5" fillId="0" borderId="0">
      <alignment vertical="top"/>
    </xf>
    <xf numFmtId="0" fontId="25" fillId="0" borderId="0"/>
    <xf numFmtId="4" fontId="69" fillId="15" borderId="71" applyNumberFormat="0" applyProtection="0">
      <alignment vertical="center"/>
    </xf>
    <xf numFmtId="4" fontId="70" fillId="16" borderId="71" applyNumberFormat="0" applyProtection="0">
      <alignment horizontal="left" vertical="center" indent="1"/>
    </xf>
    <xf numFmtId="4" fontId="70" fillId="16" borderId="71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104" applyNumberFormat="0" applyFill="0" applyAlignment="0" applyProtection="0"/>
    <xf numFmtId="0" fontId="100" fillId="0" borderId="105" applyNumberFormat="0" applyFill="0" applyAlignment="0" applyProtection="0"/>
    <xf numFmtId="0" fontId="101" fillId="0" borderId="106" applyNumberFormat="0" applyFill="0" applyAlignment="0" applyProtection="0"/>
    <xf numFmtId="0" fontId="101" fillId="0" borderId="0" applyNumberFormat="0" applyFill="0" applyBorder="0" applyAlignment="0" applyProtection="0"/>
    <xf numFmtId="0" fontId="102" fillId="23" borderId="0" applyNumberFormat="0" applyBorder="0" applyAlignment="0" applyProtection="0"/>
    <xf numFmtId="0" fontId="103" fillId="24" borderId="0" applyNumberFormat="0" applyBorder="0" applyAlignment="0" applyProtection="0"/>
    <xf numFmtId="0" fontId="104" fillId="25" borderId="0" applyNumberFormat="0" applyBorder="0" applyAlignment="0" applyProtection="0"/>
    <xf numFmtId="0" fontId="105" fillId="26" borderId="107" applyNumberFormat="0" applyAlignment="0" applyProtection="0"/>
    <xf numFmtId="0" fontId="106" fillId="27" borderId="108" applyNumberFormat="0" applyAlignment="0" applyProtection="0"/>
    <xf numFmtId="0" fontId="107" fillId="27" borderId="107" applyNumberFormat="0" applyAlignment="0" applyProtection="0"/>
    <xf numFmtId="0" fontId="108" fillId="0" borderId="109" applyNumberFormat="0" applyFill="0" applyAlignment="0" applyProtection="0"/>
    <xf numFmtId="0" fontId="109" fillId="28" borderId="110" applyNumberFormat="0" applyAlignment="0" applyProtection="0"/>
    <xf numFmtId="0" fontId="110" fillId="0" borderId="0" applyNumberFormat="0" applyFill="0" applyBorder="0" applyAlignment="0" applyProtection="0"/>
    <xf numFmtId="0" fontId="1" fillId="5" borderId="57" applyNumberFormat="0" applyFont="0" applyAlignment="0" applyProtection="0"/>
    <xf numFmtId="0" fontId="111" fillId="0" borderId="0" applyNumberFormat="0" applyFill="0" applyBorder="0" applyAlignment="0" applyProtection="0"/>
    <xf numFmtId="0" fontId="2" fillId="0" borderId="111" applyNumberFormat="0" applyFill="0" applyAlignment="0" applyProtection="0"/>
    <xf numFmtId="0" fontId="57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57" fillId="34" borderId="0" applyNumberFormat="0" applyBorder="0" applyAlignment="0" applyProtection="0"/>
    <xf numFmtId="0" fontId="57" fillId="3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57" fillId="11" borderId="0" applyNumberFormat="0" applyBorder="0" applyAlignment="0" applyProtection="0"/>
    <xf numFmtId="0" fontId="57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7" fillId="12" borderId="0" applyNumberFormat="0" applyBorder="0" applyAlignment="0" applyProtection="0"/>
    <xf numFmtId="0" fontId="25" fillId="0" borderId="0"/>
    <xf numFmtId="4" fontId="70" fillId="16" borderId="114" applyNumberFormat="0" applyProtection="0">
      <alignment horizontal="left" vertical="center" indent="1"/>
    </xf>
    <xf numFmtId="4" fontId="70" fillId="16" borderId="114" applyNumberFormat="0" applyProtection="0">
      <alignment horizontal="left" vertical="center" indent="1"/>
    </xf>
    <xf numFmtId="4" fontId="69" fillId="15" borderId="114" applyNumberFormat="0" applyProtection="0">
      <alignment vertical="center"/>
    </xf>
    <xf numFmtId="4" fontId="69" fillId="15" borderId="138" applyNumberFormat="0" applyProtection="0">
      <alignment vertical="center"/>
    </xf>
    <xf numFmtId="4" fontId="69" fillId="15" borderId="138" applyNumberFormat="0" applyProtection="0">
      <alignment vertical="center"/>
    </xf>
    <xf numFmtId="4" fontId="69" fillId="15" borderId="138" applyNumberFormat="0" applyProtection="0">
      <alignment vertical="center"/>
    </xf>
    <xf numFmtId="4" fontId="69" fillId="15" borderId="138" applyNumberFormat="0" applyProtection="0">
      <alignment vertical="center"/>
    </xf>
    <xf numFmtId="4" fontId="69" fillId="15" borderId="138" applyNumberFormat="0" applyProtection="0">
      <alignment vertical="center"/>
    </xf>
    <xf numFmtId="4" fontId="69" fillId="15" borderId="138" applyNumberFormat="0" applyProtection="0">
      <alignment vertical="center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4" fontId="70" fillId="16" borderId="138" applyNumberFormat="0" applyProtection="0">
      <alignment horizontal="left" vertical="center" indent="1"/>
    </xf>
    <xf numFmtId="0" fontId="25" fillId="0" borderId="0"/>
    <xf numFmtId="0" fontId="118" fillId="0" borderId="0"/>
    <xf numFmtId="4" fontId="69" fillId="15" borderId="71" applyNumberFormat="0" applyProtection="0">
      <alignment vertical="center"/>
    </xf>
    <xf numFmtId="4" fontId="70" fillId="16" borderId="71" applyNumberFormat="0" applyProtection="0">
      <alignment horizontal="left" vertical="center" indent="1"/>
    </xf>
    <xf numFmtId="4" fontId="70" fillId="16" borderId="71" applyNumberFormat="0" applyProtection="0">
      <alignment horizontal="left" vertical="center" indent="1"/>
    </xf>
  </cellStyleXfs>
  <cellXfs count="858">
    <xf numFmtId="0" fontId="0" fillId="0" borderId="0" xfId="0"/>
    <xf numFmtId="0" fontId="6" fillId="0" borderId="0" xfId="0" applyFont="1"/>
    <xf numFmtId="0" fontId="0" fillId="0" borderId="0" xfId="0" applyFill="1"/>
    <xf numFmtId="0" fontId="9" fillId="0" borderId="0" xfId="0" applyFont="1" applyFill="1" applyBorder="1"/>
    <xf numFmtId="0" fontId="0" fillId="0" borderId="0" xfId="0" applyFill="1" applyBorder="1"/>
    <xf numFmtId="166" fontId="9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5" fillId="0" borderId="0" xfId="2"/>
    <xf numFmtId="0" fontId="22" fillId="0" borderId="17" xfId="2" applyFont="1" applyBorder="1" applyAlignment="1">
      <alignment horizontal="centerContinuous"/>
    </xf>
    <xf numFmtId="0" fontId="22" fillId="0" borderId="0" xfId="2" applyFont="1" applyAlignment="1">
      <alignment horizontal="centerContinuous"/>
    </xf>
    <xf numFmtId="0" fontId="23" fillId="0" borderId="0" xfId="2" applyFont="1" applyAlignment="1">
      <alignment horizontal="centerContinuous"/>
    </xf>
    <xf numFmtId="0" fontId="23" fillId="0" borderId="0" xfId="2" applyFont="1"/>
    <xf numFmtId="1" fontId="5" fillId="0" borderId="0" xfId="2" applyNumberFormat="1"/>
    <xf numFmtId="3" fontId="17" fillId="0" borderId="0" xfId="2" applyNumberFormat="1" applyFont="1" applyFill="1" applyBorder="1"/>
    <xf numFmtId="0" fontId="13" fillId="0" borderId="0" xfId="2" applyFont="1" applyBorder="1" applyAlignment="1">
      <alignment horizontal="center"/>
    </xf>
    <xf numFmtId="1" fontId="5" fillId="0" borderId="0" xfId="2" applyNumberFormat="1" applyBorder="1"/>
    <xf numFmtId="3" fontId="5" fillId="0" borderId="0" xfId="2" applyNumberFormat="1"/>
    <xf numFmtId="3" fontId="21" fillId="0" borderId="0" xfId="2" applyNumberFormat="1" applyFont="1" applyBorder="1"/>
    <xf numFmtId="0" fontId="22" fillId="0" borderId="0" xfId="2" applyFont="1" applyBorder="1" applyAlignment="1">
      <alignment horizontal="centerContinuous"/>
    </xf>
    <xf numFmtId="3" fontId="21" fillId="0" borderId="0" xfId="2" applyNumberFormat="1" applyFont="1" applyBorder="1" applyAlignment="1"/>
    <xf numFmtId="0" fontId="15" fillId="0" borderId="0" xfId="2" applyFont="1" applyFill="1" applyBorder="1" applyAlignment="1">
      <alignment horizontal="centerContinuous"/>
    </xf>
    <xf numFmtId="0" fontId="5" fillId="0" borderId="0" xfId="2" applyBorder="1"/>
    <xf numFmtId="0" fontId="17" fillId="0" borderId="0" xfId="2" applyFont="1"/>
    <xf numFmtId="3" fontId="20" fillId="0" borderId="0" xfId="2" applyNumberFormat="1" applyFont="1" applyBorder="1" applyAlignment="1"/>
    <xf numFmtId="0" fontId="5" fillId="0" borderId="0" xfId="2" applyFill="1" applyBorder="1"/>
    <xf numFmtId="0" fontId="17" fillId="0" borderId="0" xfId="2" applyFont="1" applyFill="1" applyBorder="1"/>
    <xf numFmtId="0" fontId="15" fillId="0" borderId="0" xfId="2" applyFont="1" applyBorder="1" applyAlignment="1">
      <alignment horizontal="centerContinuous"/>
    </xf>
    <xf numFmtId="0" fontId="18" fillId="0" borderId="0" xfId="2" applyFont="1" applyBorder="1"/>
    <xf numFmtId="0" fontId="11" fillId="0" borderId="0" xfId="2" applyFont="1"/>
    <xf numFmtId="0" fontId="14" fillId="0" borderId="0" xfId="2" applyFont="1"/>
    <xf numFmtId="3" fontId="17" fillId="0" borderId="0" xfId="2" applyNumberFormat="1" applyFont="1" applyFill="1" applyBorder="1" applyAlignment="1"/>
    <xf numFmtId="0" fontId="17" fillId="0" borderId="0" xfId="2" applyFont="1" applyBorder="1"/>
    <xf numFmtId="3" fontId="19" fillId="0" borderId="0" xfId="2" applyNumberFormat="1" applyFont="1" applyFill="1" applyBorder="1"/>
    <xf numFmtId="3" fontId="14" fillId="0" borderId="0" xfId="2" applyNumberFormat="1" applyFont="1"/>
    <xf numFmtId="0" fontId="5" fillId="0" borderId="0" xfId="2" applyAlignment="1"/>
    <xf numFmtId="0" fontId="14" fillId="0" borderId="0" xfId="2" applyFont="1" applyFill="1" applyBorder="1"/>
    <xf numFmtId="0" fontId="5" fillId="0" borderId="0" xfId="2" applyFill="1"/>
    <xf numFmtId="1" fontId="14" fillId="0" borderId="0" xfId="2" applyNumberFormat="1" applyFont="1"/>
    <xf numFmtId="0" fontId="3" fillId="0" borderId="0" xfId="2" applyFont="1" applyBorder="1"/>
    <xf numFmtId="164" fontId="14" fillId="0" borderId="0" xfId="2" applyNumberFormat="1" applyFont="1"/>
    <xf numFmtId="164" fontId="14" fillId="0" borderId="0" xfId="2" applyNumberFormat="1" applyFont="1" applyFill="1" applyBorder="1"/>
    <xf numFmtId="1" fontId="14" fillId="0" borderId="0" xfId="2" applyNumberFormat="1" applyFont="1" applyFill="1" applyBorder="1"/>
    <xf numFmtId="0" fontId="14" fillId="0" borderId="0" xfId="2" applyFont="1" applyFill="1"/>
    <xf numFmtId="0" fontId="4" fillId="0" borderId="0" xfId="2" applyFont="1" applyBorder="1"/>
    <xf numFmtId="0" fontId="12" fillId="0" borderId="0" xfId="2" applyFont="1" applyBorder="1"/>
    <xf numFmtId="0" fontId="12" fillId="0" borderId="0" xfId="2" applyFont="1"/>
    <xf numFmtId="0" fontId="11" fillId="0" borderId="0" xfId="2" applyFont="1" applyBorder="1"/>
    <xf numFmtId="165" fontId="0" fillId="0" borderId="0" xfId="0" applyNumberFormat="1"/>
    <xf numFmtId="0" fontId="31" fillId="0" borderId="0" xfId="0" applyFont="1"/>
    <xf numFmtId="0" fontId="10" fillId="0" borderId="0" xfId="0" applyFont="1"/>
    <xf numFmtId="0" fontId="33" fillId="0" borderId="0" xfId="0" applyFont="1" applyFill="1" applyBorder="1" applyAlignment="1">
      <alignment horizontal="left" vertical="center"/>
    </xf>
    <xf numFmtId="0" fontId="22" fillId="0" borderId="0" xfId="12" applyFont="1"/>
    <xf numFmtId="0" fontId="5" fillId="0" borderId="0" xfId="12"/>
    <xf numFmtId="0" fontId="29" fillId="0" borderId="0" xfId="2" applyFont="1"/>
    <xf numFmtId="0" fontId="29" fillId="0" borderId="0" xfId="12" applyFont="1"/>
    <xf numFmtId="0" fontId="33" fillId="0" borderId="0" xfId="12" applyFont="1"/>
    <xf numFmtId="1" fontId="3" fillId="0" borderId="0" xfId="2" applyNumberFormat="1" applyFont="1" applyFill="1" applyBorder="1" applyAlignment="1"/>
    <xf numFmtId="0" fontId="16" fillId="0" borderId="0" xfId="2" applyFont="1" applyFill="1" applyBorder="1" applyAlignment="1"/>
    <xf numFmtId="1" fontId="5" fillId="0" borderId="0" xfId="2" applyNumberFormat="1" applyFill="1" applyBorder="1"/>
    <xf numFmtId="3" fontId="29" fillId="0" borderId="0" xfId="12" applyNumberFormat="1" applyFont="1" applyFill="1" applyBorder="1" applyAlignment="1">
      <alignment horizontal="right" indent="1"/>
    </xf>
    <xf numFmtId="3" fontId="28" fillId="0" borderId="0" xfId="12" applyNumberFormat="1" applyFont="1" applyFill="1" applyBorder="1" applyAlignment="1">
      <alignment horizontal="right" indent="1"/>
    </xf>
    <xf numFmtId="0" fontId="29" fillId="0" borderId="0" xfId="12" applyFont="1" applyFill="1" applyBorder="1"/>
    <xf numFmtId="0" fontId="5" fillId="0" borderId="0" xfId="12" applyFill="1" applyBorder="1"/>
    <xf numFmtId="3" fontId="40" fillId="0" borderId="0" xfId="2" applyNumberFormat="1" applyFont="1" applyBorder="1"/>
    <xf numFmtId="3" fontId="40" fillId="0" borderId="0" xfId="2" applyNumberFormat="1" applyFont="1" applyFill="1" applyBorder="1"/>
    <xf numFmtId="0" fontId="39" fillId="0" borderId="0" xfId="2" applyFont="1" applyBorder="1" applyAlignment="1">
      <alignment horizontal="center"/>
    </xf>
    <xf numFmtId="0" fontId="40" fillId="0" borderId="0" xfId="2" applyFont="1" applyBorder="1"/>
    <xf numFmtId="0" fontId="40" fillId="0" borderId="0" xfId="2" applyFont="1" applyFill="1" applyBorder="1" applyAlignment="1">
      <alignment horizontal="centerContinuous"/>
    </xf>
    <xf numFmtId="0" fontId="27" fillId="0" borderId="0" xfId="2" applyFont="1" applyFill="1" applyBorder="1" applyAlignment="1">
      <alignment horizontal="center"/>
    </xf>
    <xf numFmtId="0" fontId="40" fillId="0" borderId="0" xfId="2" applyFont="1" applyFill="1" applyBorder="1" applyAlignment="1">
      <alignment horizontal="center" vertical="center"/>
    </xf>
    <xf numFmtId="3" fontId="40" fillId="0" borderId="0" xfId="2" applyNumberFormat="1" applyFont="1" applyFill="1" applyBorder="1" applyAlignment="1"/>
    <xf numFmtId="0" fontId="40" fillId="0" borderId="0" xfId="2" applyFont="1"/>
    <xf numFmtId="0" fontId="45" fillId="0" borderId="41" xfId="2" applyFont="1" applyBorder="1" applyAlignment="1">
      <alignment horizontal="centerContinuous"/>
    </xf>
    <xf numFmtId="0" fontId="45" fillId="0" borderId="21" xfId="2" applyFont="1" applyBorder="1" applyAlignment="1">
      <alignment horizontal="centerContinuous"/>
    </xf>
    <xf numFmtId="0" fontId="45" fillId="0" borderId="32" xfId="2" applyFont="1" applyBorder="1" applyAlignment="1">
      <alignment horizontal="centerContinuous"/>
    </xf>
    <xf numFmtId="0" fontId="45" fillId="0" borderId="32" xfId="2" applyFont="1" applyBorder="1" applyAlignment="1">
      <alignment horizontal="center"/>
    </xf>
    <xf numFmtId="0" fontId="45" fillId="0" borderId="0" xfId="2" applyFont="1" applyBorder="1" applyAlignment="1">
      <alignment horizontal="centerContinuous"/>
    </xf>
    <xf numFmtId="0" fontId="45" fillId="0" borderId="0" xfId="2" applyFont="1" applyBorder="1" applyAlignment="1">
      <alignment horizontal="center"/>
    </xf>
    <xf numFmtId="0" fontId="45" fillId="0" borderId="41" xfId="2" applyFont="1" applyBorder="1" applyAlignment="1">
      <alignment horizontal="center"/>
    </xf>
    <xf numFmtId="0" fontId="45" fillId="0" borderId="10" xfId="2" applyFont="1" applyBorder="1" applyAlignment="1">
      <alignment horizontal="centerContinuous"/>
    </xf>
    <xf numFmtId="0" fontId="45" fillId="0" borderId="13" xfId="2" applyFont="1" applyBorder="1" applyAlignment="1">
      <alignment horizontal="center"/>
    </xf>
    <xf numFmtId="0" fontId="45" fillId="0" borderId="20" xfId="2" applyFont="1" applyBorder="1" applyAlignment="1">
      <alignment horizontal="center"/>
    </xf>
    <xf numFmtId="0" fontId="45" fillId="0" borderId="22" xfId="2" applyFont="1" applyBorder="1" applyAlignment="1">
      <alignment horizontal="center"/>
    </xf>
    <xf numFmtId="0" fontId="45" fillId="0" borderId="37" xfId="2" applyFont="1" applyBorder="1" applyAlignment="1">
      <alignment horizontal="centerContinuous"/>
    </xf>
    <xf numFmtId="0" fontId="45" fillId="0" borderId="24" xfId="2" applyFont="1" applyBorder="1" applyAlignment="1">
      <alignment horizontal="centerContinuous"/>
    </xf>
    <xf numFmtId="0" fontId="45" fillId="0" borderId="43" xfId="2" applyFont="1" applyBorder="1" applyAlignment="1">
      <alignment horizontal="centerContinuous"/>
    </xf>
    <xf numFmtId="0" fontId="45" fillId="0" borderId="43" xfId="2" applyFont="1" applyBorder="1" applyAlignment="1">
      <alignment horizontal="center"/>
    </xf>
    <xf numFmtId="0" fontId="45" fillId="0" borderId="25" xfId="2" applyFont="1" applyBorder="1" applyAlignment="1">
      <alignment horizontal="centerContinuous"/>
    </xf>
    <xf numFmtId="0" fontId="45" fillId="0" borderId="25" xfId="2" applyFont="1" applyBorder="1" applyAlignment="1">
      <alignment horizontal="center"/>
    </xf>
    <xf numFmtId="0" fontId="45" fillId="0" borderId="37" xfId="2" applyFont="1" applyBorder="1" applyAlignment="1">
      <alignment horizontal="center"/>
    </xf>
    <xf numFmtId="0" fontId="45" fillId="0" borderId="50" xfId="2" applyFont="1" applyBorder="1" applyAlignment="1">
      <alignment horizontal="centerContinuous"/>
    </xf>
    <xf numFmtId="0" fontId="45" fillId="0" borderId="36" xfId="2" applyFont="1" applyBorder="1" applyAlignment="1">
      <alignment horizontal="center"/>
    </xf>
    <xf numFmtId="0" fontId="45" fillId="0" borderId="23" xfId="2" applyFont="1" applyBorder="1" applyAlignment="1">
      <alignment horizontal="center"/>
    </xf>
    <xf numFmtId="0" fontId="45" fillId="0" borderId="26" xfId="2" applyFont="1" applyBorder="1" applyAlignment="1">
      <alignment horizontal="center"/>
    </xf>
    <xf numFmtId="0" fontId="43" fillId="0" borderId="10" xfId="2" applyFont="1" applyBorder="1" applyAlignment="1">
      <alignment horizontal="center"/>
    </xf>
    <xf numFmtId="0" fontId="43" fillId="0" borderId="9" xfId="2" applyFont="1" applyBorder="1" applyAlignment="1">
      <alignment horizontal="center"/>
    </xf>
    <xf numFmtId="0" fontId="45" fillId="0" borderId="55" xfId="2" applyFont="1" applyBorder="1" applyAlignment="1">
      <alignment horizontal="center"/>
    </xf>
    <xf numFmtId="0" fontId="28" fillId="3" borderId="1" xfId="10" applyFont="1" applyFill="1" applyBorder="1" applyAlignment="1">
      <alignment horizontal="center" vertical="center"/>
    </xf>
    <xf numFmtId="4" fontId="28" fillId="3" borderId="3" xfId="10" applyNumberFormat="1" applyFont="1" applyFill="1" applyBorder="1" applyAlignment="1">
      <alignment horizontal="center" vertical="center" wrapText="1"/>
    </xf>
    <xf numFmtId="4" fontId="28" fillId="3" borderId="1" xfId="10" applyNumberFormat="1" applyFont="1" applyFill="1" applyBorder="1" applyAlignment="1">
      <alignment horizontal="center" vertical="center" wrapText="1"/>
    </xf>
    <xf numFmtId="4" fontId="28" fillId="3" borderId="4" xfId="10" applyNumberFormat="1" applyFont="1" applyFill="1" applyBorder="1" applyAlignment="1">
      <alignment horizontal="center" vertical="center" wrapText="1"/>
    </xf>
    <xf numFmtId="165" fontId="29" fillId="0" borderId="0" xfId="10" applyNumberFormat="1" applyFont="1" applyBorder="1" applyAlignment="1">
      <alignment horizontal="right" indent="1"/>
    </xf>
    <xf numFmtId="165" fontId="29" fillId="0" borderId="8" xfId="10" applyNumberFormat="1" applyFont="1" applyBorder="1" applyAlignment="1">
      <alignment horizontal="right" indent="1"/>
    </xf>
    <xf numFmtId="165" fontId="29" fillId="0" borderId="13" xfId="10" applyNumberFormat="1" applyFont="1" applyBorder="1" applyAlignment="1">
      <alignment horizontal="right" indent="1"/>
    </xf>
    <xf numFmtId="0" fontId="28" fillId="3" borderId="1" xfId="10" applyFont="1" applyFill="1" applyBorder="1" applyAlignment="1">
      <alignment horizontal="left" indent="1"/>
    </xf>
    <xf numFmtId="165" fontId="28" fillId="0" borderId="1" xfId="10" applyNumberFormat="1" applyFont="1" applyBorder="1" applyAlignment="1">
      <alignment horizontal="right" indent="1"/>
    </xf>
    <xf numFmtId="4" fontId="29" fillId="0" borderId="0" xfId="10" applyNumberFormat="1" applyFont="1">
      <alignment vertical="top"/>
    </xf>
    <xf numFmtId="0" fontId="33" fillId="0" borderId="0" xfId="10" applyFont="1">
      <alignment vertical="top"/>
    </xf>
    <xf numFmtId="165" fontId="28" fillId="0" borderId="3" xfId="10" applyNumberFormat="1" applyFont="1" applyBorder="1" applyAlignment="1">
      <alignment horizontal="right" indent="1"/>
    </xf>
    <xf numFmtId="165" fontId="28" fillId="0" borderId="4" xfId="10" applyNumberFormat="1" applyFont="1" applyBorder="1" applyAlignment="1">
      <alignment horizontal="right" indent="1"/>
    </xf>
    <xf numFmtId="0" fontId="28" fillId="3" borderId="1" xfId="11" applyFont="1" applyFill="1" applyBorder="1" applyAlignment="1">
      <alignment horizontal="center" vertical="center" wrapText="1"/>
    </xf>
    <xf numFmtId="165" fontId="29" fillId="0" borderId="8" xfId="11" applyNumberFormat="1" applyFont="1" applyFill="1" applyBorder="1" applyAlignment="1">
      <alignment horizontal="right" indent="1"/>
    </xf>
    <xf numFmtId="165" fontId="29" fillId="0" borderId="0" xfId="11" applyNumberFormat="1" applyFont="1" applyFill="1" applyBorder="1" applyAlignment="1">
      <alignment horizontal="right" indent="1"/>
    </xf>
    <xf numFmtId="0" fontId="28" fillId="3" borderId="1" xfId="11" applyFont="1" applyFill="1" applyBorder="1" applyAlignment="1">
      <alignment horizontal="left" indent="1"/>
    </xf>
    <xf numFmtId="165" fontId="28" fillId="0" borderId="1" xfId="11" applyNumberFormat="1" applyFont="1" applyFill="1" applyBorder="1" applyAlignment="1">
      <alignment horizontal="right" indent="1"/>
    </xf>
    <xf numFmtId="3" fontId="29" fillId="0" borderId="8" xfId="11" applyNumberFormat="1" applyFont="1" applyFill="1" applyBorder="1" applyAlignment="1">
      <alignment horizontal="right" indent="1"/>
    </xf>
    <xf numFmtId="3" fontId="29" fillId="0" borderId="0" xfId="11" applyNumberFormat="1" applyFont="1" applyFill="1" applyBorder="1" applyAlignment="1">
      <alignment horizontal="right" indent="1"/>
    </xf>
    <xf numFmtId="3" fontId="29" fillId="0" borderId="7" xfId="11" applyNumberFormat="1" applyFont="1" applyFill="1" applyBorder="1" applyAlignment="1">
      <alignment horizontal="right" indent="1"/>
    </xf>
    <xf numFmtId="3" fontId="29" fillId="0" borderId="13" xfId="11" applyNumberFormat="1" applyFont="1" applyFill="1" applyBorder="1" applyAlignment="1">
      <alignment horizontal="right" indent="1"/>
    </xf>
    <xf numFmtId="3" fontId="28" fillId="0" borderId="1" xfId="11" applyNumberFormat="1" applyFont="1" applyFill="1" applyBorder="1" applyAlignment="1">
      <alignment horizontal="right" indent="1"/>
    </xf>
    <xf numFmtId="3" fontId="28" fillId="0" borderId="3" xfId="11" applyNumberFormat="1" applyFont="1" applyFill="1" applyBorder="1" applyAlignment="1">
      <alignment horizontal="right" indent="1"/>
    </xf>
    <xf numFmtId="3" fontId="28" fillId="0" borderId="4" xfId="11" applyNumberFormat="1" applyFont="1" applyFill="1" applyBorder="1" applyAlignment="1">
      <alignment horizontal="right" indent="1"/>
    </xf>
    <xf numFmtId="0" fontId="36" fillId="0" borderId="0" xfId="2" applyFont="1" applyFill="1"/>
    <xf numFmtId="0" fontId="49" fillId="0" borderId="0" xfId="2" applyFont="1" applyFill="1"/>
    <xf numFmtId="0" fontId="5" fillId="0" borderId="0" xfId="2" applyFont="1" applyFill="1"/>
    <xf numFmtId="0" fontId="50" fillId="0" borderId="0" xfId="2" applyFont="1" applyFill="1"/>
    <xf numFmtId="3" fontId="50" fillId="0" borderId="0" xfId="2" applyNumberFormat="1" applyFont="1" applyFill="1"/>
    <xf numFmtId="0" fontId="3" fillId="0" borderId="0" xfId="2" applyFont="1" applyFill="1" applyBorder="1" applyAlignment="1">
      <alignment horizontal="center"/>
    </xf>
    <xf numFmtId="3" fontId="5" fillId="0" borderId="0" xfId="2" applyNumberFormat="1" applyFont="1" applyFill="1"/>
    <xf numFmtId="0" fontId="50" fillId="0" borderId="0" xfId="2" applyFont="1" applyFill="1" applyBorder="1"/>
    <xf numFmtId="0" fontId="5" fillId="0" borderId="0" xfId="2" applyFont="1" applyFill="1" applyAlignment="1"/>
    <xf numFmtId="0" fontId="53" fillId="0" borderId="0" xfId="2" applyFont="1"/>
    <xf numFmtId="3" fontId="53" fillId="0" borderId="0" xfId="2" applyNumberFormat="1" applyFont="1"/>
    <xf numFmtId="0" fontId="43" fillId="0" borderId="0" xfId="2" applyFont="1"/>
    <xf numFmtId="0" fontId="58" fillId="3" borderId="44" xfId="2" applyFont="1" applyFill="1" applyBorder="1" applyAlignment="1">
      <alignment horizontal="left" indent="1"/>
    </xf>
    <xf numFmtId="0" fontId="58" fillId="3" borderId="56" xfId="2" applyFont="1" applyFill="1" applyBorder="1" applyAlignment="1">
      <alignment horizontal="left" indent="1"/>
    </xf>
    <xf numFmtId="0" fontId="58" fillId="3" borderId="5" xfId="2" applyFont="1" applyFill="1" applyBorder="1" applyAlignment="1">
      <alignment horizontal="left" indent="1"/>
    </xf>
    <xf numFmtId="0" fontId="58" fillId="3" borderId="15" xfId="12" applyFont="1" applyFill="1" applyBorder="1" applyAlignment="1">
      <alignment horizontal="left" indent="1"/>
    </xf>
    <xf numFmtId="0" fontId="58" fillId="3" borderId="56" xfId="12" applyFont="1" applyFill="1" applyBorder="1" applyAlignment="1">
      <alignment horizontal="left" indent="1"/>
    </xf>
    <xf numFmtId="0" fontId="58" fillId="3" borderId="5" xfId="12" applyFont="1" applyFill="1" applyBorder="1" applyAlignment="1">
      <alignment horizontal="left" indent="1"/>
    </xf>
    <xf numFmtId="0" fontId="62" fillId="0" borderId="0" xfId="12" applyFont="1"/>
    <xf numFmtId="3" fontId="63" fillId="0" borderId="0" xfId="12" applyNumberFormat="1" applyFont="1"/>
    <xf numFmtId="0" fontId="65" fillId="0" borderId="0" xfId="0" applyFont="1"/>
    <xf numFmtId="0" fontId="65" fillId="0" borderId="0" xfId="0" applyFont="1" applyFill="1" applyBorder="1"/>
    <xf numFmtId="3" fontId="65" fillId="0" borderId="0" xfId="0" applyNumberFormat="1" applyFont="1" applyFill="1" applyBorder="1"/>
    <xf numFmtId="3" fontId="7" fillId="0" borderId="0" xfId="2" applyNumberFormat="1" applyFont="1"/>
    <xf numFmtId="0" fontId="0" fillId="0" borderId="0" xfId="0" applyAlignment="1">
      <alignment vertical="center"/>
    </xf>
    <xf numFmtId="0" fontId="7" fillId="0" borderId="0" xfId="11" applyFont="1" applyFill="1" applyBorder="1"/>
    <xf numFmtId="165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0" fontId="9" fillId="0" borderId="7" xfId="0" applyFont="1" applyBorder="1"/>
    <xf numFmtId="0" fontId="9" fillId="0" borderId="18" xfId="0" applyFont="1" applyBorder="1"/>
    <xf numFmtId="0" fontId="0" fillId="0" borderId="18" xfId="0" applyBorder="1"/>
    <xf numFmtId="0" fontId="0" fillId="0" borderId="14" xfId="0" applyBorder="1"/>
    <xf numFmtId="0" fontId="0" fillId="0" borderId="7" xfId="0" applyBorder="1"/>
    <xf numFmtId="0" fontId="9" fillId="0" borderId="2" xfId="0" applyFont="1" applyFill="1" applyBorder="1"/>
    <xf numFmtId="0" fontId="0" fillId="0" borderId="0" xfId="0" applyAlignment="1"/>
    <xf numFmtId="0" fontId="0" fillId="0" borderId="0" xfId="0" applyBorder="1"/>
    <xf numFmtId="49" fontId="9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2" fillId="0" borderId="0" xfId="0" applyFont="1"/>
    <xf numFmtId="0" fontId="10" fillId="3" borderId="8" xfId="0" applyFont="1" applyFill="1" applyBorder="1"/>
    <xf numFmtId="0" fontId="28" fillId="3" borderId="1" xfId="15" applyFont="1" applyFill="1" applyBorder="1" applyAlignment="1">
      <alignment horizontal="center" vertical="center"/>
    </xf>
    <xf numFmtId="0" fontId="30" fillId="3" borderId="1" xfId="35" applyFont="1" applyFill="1" applyBorder="1" applyAlignment="1">
      <alignment horizontal="center" vertical="center" wrapText="1"/>
    </xf>
    <xf numFmtId="0" fontId="29" fillId="3" borderId="78" xfId="15" applyFont="1" applyFill="1" applyBorder="1"/>
    <xf numFmtId="0" fontId="29" fillId="3" borderId="79" xfId="15" applyFont="1" applyFill="1" applyBorder="1"/>
    <xf numFmtId="165" fontId="1" fillId="0" borderId="0" xfId="0" applyNumberFormat="1" applyFont="1" applyBorder="1"/>
    <xf numFmtId="0" fontId="51" fillId="0" borderId="0" xfId="10" applyFont="1">
      <alignment vertical="top"/>
    </xf>
    <xf numFmtId="4" fontId="51" fillId="0" borderId="0" xfId="10" applyNumberFormat="1" applyFont="1">
      <alignment vertical="top"/>
    </xf>
    <xf numFmtId="165" fontId="51" fillId="0" borderId="0" xfId="10" applyNumberFormat="1" applyFont="1">
      <alignment vertical="top"/>
    </xf>
    <xf numFmtId="3" fontId="51" fillId="0" borderId="0" xfId="10" applyNumberFormat="1" applyFont="1">
      <alignment vertical="top"/>
    </xf>
    <xf numFmtId="4" fontId="51" fillId="0" borderId="0" xfId="10" applyNumberFormat="1" applyFont="1" applyFill="1">
      <alignment vertical="top"/>
    </xf>
    <xf numFmtId="4" fontId="51" fillId="0" borderId="0" xfId="10" applyNumberFormat="1" applyFont="1" applyFill="1" applyBorder="1">
      <alignment vertical="top"/>
    </xf>
    <xf numFmtId="0" fontId="74" fillId="0" borderId="0" xfId="10" applyFont="1">
      <alignment vertical="top"/>
    </xf>
    <xf numFmtId="0" fontId="29" fillId="3" borderId="8" xfId="10" applyFont="1" applyFill="1" applyBorder="1" applyAlignment="1">
      <alignment horizontal="left"/>
    </xf>
    <xf numFmtId="0" fontId="29" fillId="3" borderId="8" xfId="10" applyFont="1" applyFill="1" applyBorder="1" applyAlignment="1">
      <alignment horizontal="left" indent="1"/>
    </xf>
    <xf numFmtId="165" fontId="28" fillId="0" borderId="1" xfId="10" applyNumberFormat="1" applyFont="1" applyFill="1" applyBorder="1" applyAlignment="1"/>
    <xf numFmtId="165" fontId="28" fillId="0" borderId="1" xfId="10" applyNumberFormat="1" applyFont="1" applyFill="1" applyBorder="1" applyAlignment="1">
      <alignment horizontal="right"/>
    </xf>
    <xf numFmtId="4" fontId="29" fillId="0" borderId="0" xfId="10" applyNumberFormat="1" applyFont="1" applyFill="1">
      <alignment vertical="top"/>
    </xf>
    <xf numFmtId="0" fontId="28" fillId="3" borderId="5" xfId="10" applyFont="1" applyFill="1" applyBorder="1" applyAlignment="1">
      <alignment horizontal="center" vertical="center"/>
    </xf>
    <xf numFmtId="4" fontId="28" fillId="3" borderId="6" xfId="10" applyNumberFormat="1" applyFont="1" applyFill="1" applyBorder="1" applyAlignment="1">
      <alignment horizontal="center" vertical="center" wrapText="1"/>
    </xf>
    <xf numFmtId="4" fontId="28" fillId="3" borderId="5" xfId="10" applyNumberFormat="1" applyFont="1" applyFill="1" applyBorder="1" applyAlignment="1">
      <alignment horizontal="center" vertical="center" wrapText="1"/>
    </xf>
    <xf numFmtId="4" fontId="28" fillId="3" borderId="12" xfId="10" applyNumberFormat="1" applyFont="1" applyFill="1" applyBorder="1" applyAlignment="1">
      <alignment horizontal="center" vertical="center" wrapText="1"/>
    </xf>
    <xf numFmtId="0" fontId="33" fillId="14" borderId="0" xfId="10" applyFont="1" applyFill="1" applyBorder="1" applyAlignment="1"/>
    <xf numFmtId="4" fontId="29" fillId="14" borderId="0" xfId="10" applyNumberFormat="1" applyFont="1" applyFill="1">
      <alignment vertical="top"/>
    </xf>
    <xf numFmtId="0" fontId="10" fillId="0" borderId="41" xfId="0" applyFont="1" applyBorder="1" applyAlignment="1">
      <alignment horizontal="justify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41" xfId="0" applyNumberFormat="1" applyFont="1" applyBorder="1" applyAlignment="1">
      <alignment horizontal="justify" vertical="center" wrapText="1"/>
    </xf>
    <xf numFmtId="3" fontId="10" fillId="0" borderId="32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justify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38" xfId="0" applyNumberFormat="1" applyFont="1" applyBorder="1" applyAlignment="1">
      <alignment horizontal="justify" vertical="center" wrapText="1"/>
    </xf>
    <xf numFmtId="3" fontId="10" fillId="0" borderId="46" xfId="0" applyNumberFormat="1" applyFont="1" applyBorder="1" applyAlignment="1">
      <alignment horizontal="center" vertical="center" wrapText="1"/>
    </xf>
    <xf numFmtId="0" fontId="76" fillId="20" borderId="1" xfId="0" applyFont="1" applyFill="1" applyBorder="1" applyAlignment="1">
      <alignment horizontal="center" vertical="center" wrapText="1"/>
    </xf>
    <xf numFmtId="0" fontId="76" fillId="20" borderId="4" xfId="0" applyFont="1" applyFill="1" applyBorder="1" applyAlignment="1">
      <alignment horizontal="center" vertical="center" wrapText="1"/>
    </xf>
    <xf numFmtId="3" fontId="10" fillId="0" borderId="41" xfId="0" applyNumberFormat="1" applyFont="1" applyBorder="1" applyAlignment="1">
      <alignment horizontal="center" vertical="center" wrapText="1"/>
    </xf>
    <xf numFmtId="10" fontId="10" fillId="0" borderId="13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10" fontId="10" fillId="0" borderId="12" xfId="0" applyNumberFormat="1" applyFont="1" applyBorder="1" applyAlignment="1">
      <alignment horizontal="center" vertical="center" wrapText="1"/>
    </xf>
    <xf numFmtId="0" fontId="29" fillId="3" borderId="10" xfId="11" applyFont="1" applyFill="1" applyBorder="1" applyAlignment="1">
      <alignment horizontal="left" indent="1"/>
    </xf>
    <xf numFmtId="165" fontId="29" fillId="0" borderId="8" xfId="11" applyNumberFormat="1" applyFont="1" applyFill="1" applyBorder="1" applyAlignment="1">
      <alignment horizontal="right"/>
    </xf>
    <xf numFmtId="165" fontId="29" fillId="0" borderId="0" xfId="11" applyNumberFormat="1" applyFont="1" applyFill="1" applyBorder="1" applyAlignment="1">
      <alignment horizontal="right"/>
    </xf>
    <xf numFmtId="165" fontId="28" fillId="0" borderId="1" xfId="11" applyNumberFormat="1" applyFont="1" applyFill="1" applyBorder="1" applyAlignment="1">
      <alignment horizontal="right"/>
    </xf>
    <xf numFmtId="0" fontId="29" fillId="3" borderId="8" xfId="11" applyFont="1" applyFill="1" applyBorder="1" applyAlignment="1">
      <alignment horizontal="left" indent="1"/>
    </xf>
    <xf numFmtId="165" fontId="29" fillId="0" borderId="7" xfId="11" applyNumberFormat="1" applyFont="1" applyFill="1" applyBorder="1" applyAlignment="1">
      <alignment horizontal="right" indent="1"/>
    </xf>
    <xf numFmtId="165" fontId="28" fillId="0" borderId="4" xfId="11" applyNumberFormat="1" applyFont="1" applyFill="1" applyBorder="1" applyAlignment="1">
      <alignment horizontal="right" indent="1"/>
    </xf>
    <xf numFmtId="3" fontId="29" fillId="0" borderId="10" xfId="11" applyNumberFormat="1" applyFont="1" applyFill="1" applyBorder="1" applyAlignment="1">
      <alignment horizontal="right" indent="1"/>
    </xf>
    <xf numFmtId="165" fontId="28" fillId="0" borderId="3" xfId="11" applyNumberFormat="1" applyFont="1" applyFill="1" applyBorder="1" applyAlignment="1">
      <alignment horizontal="right" indent="1"/>
    </xf>
    <xf numFmtId="3" fontId="28" fillId="0" borderId="2" xfId="11" applyNumberFormat="1" applyFont="1" applyFill="1" applyBorder="1" applyAlignment="1">
      <alignment horizontal="right" indent="1"/>
    </xf>
    <xf numFmtId="0" fontId="28" fillId="3" borderId="6" xfId="11" applyFont="1" applyFill="1" applyBorder="1" applyAlignment="1">
      <alignment horizontal="center" vertical="center" wrapText="1"/>
    </xf>
    <xf numFmtId="0" fontId="28" fillId="3" borderId="72" xfId="11" applyFont="1" applyFill="1" applyBorder="1" applyAlignment="1">
      <alignment horizontal="center" vertical="center" wrapText="1"/>
    </xf>
    <xf numFmtId="0" fontId="28" fillId="3" borderId="73" xfId="11" applyFont="1" applyFill="1" applyBorder="1" applyAlignment="1">
      <alignment horizontal="center" vertical="center" wrapText="1"/>
    </xf>
    <xf numFmtId="0" fontId="28" fillId="3" borderId="74" xfId="11" applyFont="1" applyFill="1" applyBorder="1" applyAlignment="1">
      <alignment horizontal="center" vertical="center" wrapText="1"/>
    </xf>
    <xf numFmtId="0" fontId="28" fillId="3" borderId="12" xfId="11" applyFont="1" applyFill="1" applyBorder="1" applyAlignment="1">
      <alignment horizontal="center" vertical="center" wrapText="1"/>
    </xf>
    <xf numFmtId="0" fontId="29" fillId="3" borderId="8" xfId="11" applyNumberFormat="1" applyFont="1" applyFill="1" applyBorder="1" applyAlignment="1">
      <alignment horizontal="left" indent="1"/>
    </xf>
    <xf numFmtId="165" fontId="29" fillId="0" borderId="22" xfId="11" applyNumberFormat="1" applyFont="1" applyFill="1" applyBorder="1" applyAlignment="1">
      <alignment horizontal="right" indent="1"/>
    </xf>
    <xf numFmtId="165" fontId="29" fillId="0" borderId="75" xfId="11" applyNumberFormat="1" applyFont="1" applyFill="1" applyBorder="1" applyAlignment="1">
      <alignment horizontal="right" indent="1"/>
    </xf>
    <xf numFmtId="165" fontId="29" fillId="0" borderId="76" xfId="11" applyNumberFormat="1" applyFont="1" applyFill="1" applyBorder="1" applyAlignment="1">
      <alignment horizontal="right" indent="1"/>
    </xf>
    <xf numFmtId="165" fontId="29" fillId="0" borderId="77" xfId="11" applyNumberFormat="1" applyFont="1" applyFill="1" applyBorder="1" applyAlignment="1">
      <alignment horizontal="right" indent="1"/>
    </xf>
    <xf numFmtId="3" fontId="29" fillId="0" borderId="5" xfId="11" applyNumberFormat="1" applyFont="1" applyFill="1" applyBorder="1" applyAlignment="1">
      <alignment horizontal="right" indent="1"/>
    </xf>
    <xf numFmtId="0" fontId="28" fillId="3" borderId="1" xfId="11" applyNumberFormat="1" applyFont="1" applyFill="1" applyBorder="1" applyAlignment="1">
      <alignment horizontal="left" indent="1"/>
    </xf>
    <xf numFmtId="165" fontId="28" fillId="0" borderId="72" xfId="11" applyNumberFormat="1" applyFont="1" applyFill="1" applyBorder="1" applyAlignment="1">
      <alignment horizontal="right" indent="1"/>
    </xf>
    <xf numFmtId="165" fontId="28" fillId="0" borderId="73" xfId="11" applyNumberFormat="1" applyFont="1" applyFill="1" applyBorder="1" applyAlignment="1">
      <alignment horizontal="right" indent="1"/>
    </xf>
    <xf numFmtId="165" fontId="28" fillId="0" borderId="74" xfId="11" applyNumberFormat="1" applyFont="1" applyFill="1" applyBorder="1" applyAlignment="1">
      <alignment horizontal="right" indent="1"/>
    </xf>
    <xf numFmtId="0" fontId="77" fillId="3" borderId="80" xfId="0" applyFont="1" applyFill="1" applyBorder="1" applyAlignment="1">
      <alignment horizontal="center" vertical="center" wrapText="1"/>
    </xf>
    <xf numFmtId="0" fontId="77" fillId="3" borderId="66" xfId="0" applyFont="1" applyFill="1" applyBorder="1" applyAlignment="1">
      <alignment horizontal="center" vertical="center" wrapText="1"/>
    </xf>
    <xf numFmtId="0" fontId="30" fillId="3" borderId="8" xfId="0" applyFont="1" applyFill="1" applyBorder="1"/>
    <xf numFmtId="0" fontId="30" fillId="3" borderId="15" xfId="0" applyFont="1" applyFill="1" applyBorder="1"/>
    <xf numFmtId="0" fontId="30" fillId="3" borderId="5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/>
    <xf numFmtId="0" fontId="76" fillId="3" borderId="2" xfId="0" applyFont="1" applyFill="1" applyBorder="1" applyAlignment="1">
      <alignment horizontal="justify" vertical="center" wrapText="1"/>
    </xf>
    <xf numFmtId="0" fontId="30" fillId="3" borderId="8" xfId="0" applyFont="1" applyFill="1" applyBorder="1" applyAlignment="1">
      <alignment vertical="center" wrapText="1"/>
    </xf>
    <xf numFmtId="0" fontId="30" fillId="3" borderId="5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 wrapText="1"/>
    </xf>
    <xf numFmtId="3" fontId="10" fillId="0" borderId="41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60" fillId="0" borderId="35" xfId="2" applyNumberFormat="1" applyFont="1" applyFill="1" applyBorder="1" applyAlignment="1">
      <alignment horizontal="right" indent="1"/>
    </xf>
    <xf numFmtId="3" fontId="60" fillId="0" borderId="34" xfId="2" applyNumberFormat="1" applyFont="1" applyFill="1" applyBorder="1" applyAlignment="1">
      <alignment horizontal="right" indent="1"/>
    </xf>
    <xf numFmtId="3" fontId="60" fillId="0" borderId="58" xfId="2" applyNumberFormat="1" applyFont="1" applyFill="1" applyBorder="1" applyAlignment="1">
      <alignment horizontal="right" indent="1"/>
    </xf>
    <xf numFmtId="3" fontId="60" fillId="0" borderId="59" xfId="2" applyNumberFormat="1" applyFont="1" applyFill="1" applyBorder="1" applyAlignment="1">
      <alignment horizontal="right" indent="1"/>
    </xf>
    <xf numFmtId="3" fontId="78" fillId="0" borderId="35" xfId="12" applyNumberFormat="1" applyFont="1" applyFill="1" applyBorder="1" applyAlignment="1">
      <alignment horizontal="right" indent="1"/>
    </xf>
    <xf numFmtId="3" fontId="78" fillId="0" borderId="34" xfId="12" applyNumberFormat="1" applyFont="1" applyFill="1" applyBorder="1" applyAlignment="1">
      <alignment horizontal="right" indent="1"/>
    </xf>
    <xf numFmtId="3" fontId="78" fillId="0" borderId="58" xfId="12" applyNumberFormat="1" applyFont="1" applyFill="1" applyBorder="1" applyAlignment="1">
      <alignment horizontal="right" indent="1"/>
    </xf>
    <xf numFmtId="3" fontId="78" fillId="0" borderId="59" xfId="12" applyNumberFormat="1" applyFont="1" applyFill="1" applyBorder="1" applyAlignment="1">
      <alignment horizontal="right" indent="1"/>
    </xf>
    <xf numFmtId="3" fontId="45" fillId="0" borderId="39" xfId="2" applyNumberFormat="1" applyFont="1" applyBorder="1" applyAlignment="1">
      <alignment horizontal="right" indent="1"/>
    </xf>
    <xf numFmtId="3" fontId="45" fillId="0" borderId="27" xfId="2" applyNumberFormat="1" applyFont="1" applyBorder="1" applyAlignment="1">
      <alignment horizontal="right" indent="1"/>
    </xf>
    <xf numFmtId="3" fontId="45" fillId="0" borderId="40" xfId="2" applyNumberFormat="1" applyFont="1" applyBorder="1" applyAlignment="1">
      <alignment horizontal="right" indent="1"/>
    </xf>
    <xf numFmtId="3" fontId="45" fillId="0" borderId="52" xfId="2" applyNumberFormat="1" applyFont="1" applyBorder="1" applyAlignment="1">
      <alignment horizontal="right" indent="1"/>
    </xf>
    <xf numFmtId="3" fontId="45" fillId="0" borderId="19" xfId="2" applyNumberFormat="1" applyFont="1" applyBorder="1" applyAlignment="1">
      <alignment horizontal="right" indent="1"/>
    </xf>
    <xf numFmtId="3" fontId="45" fillId="0" borderId="53" xfId="2" applyNumberFormat="1" applyFont="1" applyBorder="1" applyAlignment="1">
      <alignment horizontal="right" indent="1"/>
    </xf>
    <xf numFmtId="3" fontId="45" fillId="0" borderId="28" xfId="2" applyNumberFormat="1" applyFont="1" applyBorder="1" applyAlignment="1">
      <alignment horizontal="right" indent="1"/>
    </xf>
    <xf numFmtId="3" fontId="45" fillId="0" borderId="20" xfId="2" applyNumberFormat="1" applyFont="1" applyBorder="1" applyAlignment="1">
      <alignment horizontal="right" indent="1"/>
    </xf>
    <xf numFmtId="3" fontId="45" fillId="0" borderId="22" xfId="2" applyNumberFormat="1" applyFont="1" applyBorder="1" applyAlignment="1">
      <alignment horizontal="right" indent="1"/>
    </xf>
    <xf numFmtId="3" fontId="45" fillId="0" borderId="13" xfId="2" applyNumberFormat="1" applyFont="1" applyBorder="1" applyAlignment="1">
      <alignment horizontal="right" indent="1"/>
    </xf>
    <xf numFmtId="3" fontId="45" fillId="0" borderId="10" xfId="2" applyNumberFormat="1" applyFont="1" applyBorder="1" applyAlignment="1">
      <alignment horizontal="right" indent="1"/>
    </xf>
    <xf numFmtId="3" fontId="45" fillId="0" borderId="21" xfId="2" applyNumberFormat="1" applyFont="1" applyBorder="1" applyAlignment="1">
      <alignment horizontal="right" indent="1"/>
    </xf>
    <xf numFmtId="3" fontId="45" fillId="0" borderId="32" xfId="2" applyNumberFormat="1" applyFont="1" applyBorder="1" applyAlignment="1">
      <alignment horizontal="right" indent="1"/>
    </xf>
    <xf numFmtId="3" fontId="45" fillId="0" borderId="0" xfId="2" applyNumberFormat="1" applyFont="1" applyBorder="1" applyAlignment="1">
      <alignment horizontal="right" indent="1"/>
    </xf>
    <xf numFmtId="3" fontId="45" fillId="0" borderId="41" xfId="2" applyNumberFormat="1" applyFont="1" applyBorder="1" applyAlignment="1">
      <alignment horizontal="right" indent="1"/>
    </xf>
    <xf numFmtId="3" fontId="45" fillId="0" borderId="13" xfId="2" applyNumberFormat="1" applyFont="1" applyFill="1" applyBorder="1" applyAlignment="1">
      <alignment horizontal="right" indent="1"/>
    </xf>
    <xf numFmtId="3" fontId="45" fillId="0" borderId="0" xfId="2" applyNumberFormat="1" applyFont="1" applyFill="1" applyBorder="1" applyAlignment="1">
      <alignment horizontal="right" indent="1"/>
    </xf>
    <xf numFmtId="3" fontId="45" fillId="0" borderId="41" xfId="2" applyNumberFormat="1" applyFont="1" applyFill="1" applyBorder="1" applyAlignment="1">
      <alignment horizontal="right" indent="1"/>
    </xf>
    <xf numFmtId="3" fontId="45" fillId="0" borderId="20" xfId="2" applyNumberFormat="1" applyFont="1" applyFill="1" applyBorder="1" applyAlignment="1">
      <alignment horizontal="right" indent="1"/>
    </xf>
    <xf numFmtId="3" fontId="45" fillId="0" borderId="12" xfId="2" applyNumberFormat="1" applyFont="1" applyFill="1" applyBorder="1" applyAlignment="1">
      <alignment horizontal="right" indent="1"/>
    </xf>
    <xf numFmtId="3" fontId="45" fillId="0" borderId="6" xfId="2" applyNumberFormat="1" applyFont="1" applyFill="1" applyBorder="1" applyAlignment="1">
      <alignment horizontal="right" indent="1"/>
    </xf>
    <xf numFmtId="3" fontId="45" fillId="0" borderId="38" xfId="2" applyNumberFormat="1" applyFont="1" applyFill="1" applyBorder="1" applyAlignment="1">
      <alignment horizontal="right" indent="1"/>
    </xf>
    <xf numFmtId="3" fontId="45" fillId="0" borderId="45" xfId="2" applyNumberFormat="1" applyFont="1" applyFill="1" applyBorder="1" applyAlignment="1">
      <alignment horizontal="right" indent="1"/>
    </xf>
    <xf numFmtId="3" fontId="45" fillId="0" borderId="60" xfId="2" applyNumberFormat="1" applyFont="1" applyBorder="1" applyAlignment="1">
      <alignment horizontal="right" indent="1"/>
    </xf>
    <xf numFmtId="3" fontId="45" fillId="0" borderId="9" xfId="2" applyNumberFormat="1" applyFont="1" applyBorder="1" applyAlignment="1">
      <alignment horizontal="right" indent="1"/>
    </xf>
    <xf numFmtId="3" fontId="45" fillId="0" borderId="51" xfId="2" applyNumberFormat="1" applyFont="1" applyBorder="1" applyAlignment="1">
      <alignment horizontal="right" indent="1"/>
    </xf>
    <xf numFmtId="3" fontId="45" fillId="0" borderId="12" xfId="2" applyNumberFormat="1" applyFont="1" applyBorder="1" applyAlignment="1">
      <alignment horizontal="right" indent="1"/>
    </xf>
    <xf numFmtId="3" fontId="45" fillId="0" borderId="46" xfId="2" applyNumberFormat="1" applyFont="1" applyBorder="1" applyAlignment="1">
      <alignment horizontal="right" indent="1"/>
    </xf>
    <xf numFmtId="3" fontId="45" fillId="0" borderId="6" xfId="2" applyNumberFormat="1" applyFont="1" applyBorder="1" applyAlignment="1">
      <alignment horizontal="right" indent="1"/>
    </xf>
    <xf numFmtId="3" fontId="45" fillId="0" borderId="38" xfId="2" applyNumberFormat="1" applyFont="1" applyBorder="1" applyAlignment="1">
      <alignment horizontal="right" indent="1"/>
    </xf>
    <xf numFmtId="3" fontId="45" fillId="0" borderId="45" xfId="2" applyNumberFormat="1" applyFont="1" applyBorder="1" applyAlignment="1">
      <alignment horizontal="right" indent="1"/>
    </xf>
    <xf numFmtId="3" fontId="45" fillId="0" borderId="54" xfId="2" applyNumberFormat="1" applyFont="1" applyBorder="1" applyAlignment="1">
      <alignment horizontal="right" indent="1"/>
    </xf>
    <xf numFmtId="3" fontId="45" fillId="0" borderId="53" xfId="2" applyNumberFormat="1" applyFont="1" applyFill="1" applyBorder="1" applyAlignment="1">
      <alignment horizontal="right" indent="1"/>
    </xf>
    <xf numFmtId="0" fontId="43" fillId="0" borderId="8" xfId="2" applyFont="1" applyBorder="1" applyAlignment="1">
      <alignment horizontal="center"/>
    </xf>
    <xf numFmtId="0" fontId="45" fillId="0" borderId="21" xfId="2" applyFont="1" applyBorder="1" applyAlignment="1">
      <alignment horizontal="center"/>
    </xf>
    <xf numFmtId="0" fontId="45" fillId="0" borderId="24" xfId="2" applyFont="1" applyBorder="1" applyAlignment="1">
      <alignment horizontal="center"/>
    </xf>
    <xf numFmtId="0" fontId="9" fillId="17" borderId="7" xfId="0" applyFont="1" applyFill="1" applyBorder="1"/>
    <xf numFmtId="49" fontId="9" fillId="17" borderId="1" xfId="0" applyNumberFormat="1" applyFont="1" applyFill="1" applyBorder="1" applyAlignment="1">
      <alignment horizontal="center"/>
    </xf>
    <xf numFmtId="49" fontId="9" fillId="17" borderId="14" xfId="0" applyNumberFormat="1" applyFont="1" applyFill="1" applyBorder="1" applyAlignment="1">
      <alignment horizontal="center"/>
    </xf>
    <xf numFmtId="49" fontId="9" fillId="17" borderId="7" xfId="0" applyNumberFormat="1" applyFont="1" applyFill="1" applyBorder="1" applyAlignment="1">
      <alignment horizontal="center"/>
    </xf>
    <xf numFmtId="49" fontId="9" fillId="17" borderId="11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18" borderId="18" xfId="1" applyFill="1" applyBorder="1" applyAlignment="1">
      <alignment horizontal="center"/>
    </xf>
    <xf numFmtId="0" fontId="1" fillId="18" borderId="7" xfId="1" applyFill="1" applyBorder="1" applyAlignment="1">
      <alignment horizontal="center"/>
    </xf>
    <xf numFmtId="0" fontId="1" fillId="18" borderId="11" xfId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1" fillId="18" borderId="12" xfId="1" applyFill="1" applyBorder="1" applyAlignment="1">
      <alignment horizontal="center"/>
    </xf>
    <xf numFmtId="0" fontId="1" fillId="18" borderId="5" xfId="1" applyFill="1" applyBorder="1" applyAlignment="1">
      <alignment horizontal="center"/>
    </xf>
    <xf numFmtId="0" fontId="1" fillId="18" borderId="9" xfId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169" fontId="0" fillId="0" borderId="0" xfId="0" applyNumberFormat="1" applyBorder="1" applyAlignment="1"/>
    <xf numFmtId="169" fontId="0" fillId="0" borderId="8" xfId="0" applyNumberFormat="1" applyBorder="1" applyAlignment="1"/>
    <xf numFmtId="0" fontId="9" fillId="0" borderId="10" xfId="0" applyFont="1" applyBorder="1"/>
    <xf numFmtId="0" fontId="9" fillId="0" borderId="10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0" borderId="10" xfId="0" applyFont="1" applyFill="1" applyBorder="1" applyAlignment="1">
      <alignment horizontal="center" wrapText="1"/>
    </xf>
    <xf numFmtId="0" fontId="0" fillId="0" borderId="8" xfId="0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/>
    <xf numFmtId="0" fontId="25" fillId="0" borderId="8" xfId="0" applyFont="1" applyFill="1" applyBorder="1"/>
    <xf numFmtId="0" fontId="9" fillId="0" borderId="10" xfId="0" applyFont="1" applyFill="1" applyBorder="1" applyAlignment="1">
      <alignment wrapText="1"/>
    </xf>
    <xf numFmtId="0" fontId="9" fillId="0" borderId="8" xfId="0" applyFont="1" applyFill="1" applyBorder="1"/>
    <xf numFmtId="0" fontId="0" fillId="0" borderId="9" xfId="0" applyFill="1" applyBorder="1"/>
    <xf numFmtId="0" fontId="0" fillId="0" borderId="5" xfId="0" applyFill="1" applyBorder="1"/>
    <xf numFmtId="0" fontId="9" fillId="0" borderId="1" xfId="0" applyFont="1" applyFill="1" applyBorder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9" fillId="0" borderId="0" xfId="0" applyFont="1" applyAlignment="1">
      <alignment horizontal="left"/>
    </xf>
    <xf numFmtId="0" fontId="81" fillId="3" borderId="14" xfId="0" applyFont="1" applyFill="1" applyBorder="1" applyAlignment="1">
      <alignment horizontal="center" vertical="center" wrapText="1"/>
    </xf>
    <xf numFmtId="0" fontId="81" fillId="3" borderId="0" xfId="0" applyFont="1" applyFill="1" applyBorder="1" applyAlignment="1">
      <alignment horizontal="center" vertical="center" wrapText="1"/>
    </xf>
    <xf numFmtId="0" fontId="81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/>
    <xf numFmtId="3" fontId="4" fillId="0" borderId="7" xfId="0" applyNumberFormat="1" applyFont="1" applyBorder="1"/>
    <xf numFmtId="3" fontId="8" fillId="0" borderId="14" xfId="0" applyNumberFormat="1" applyFont="1" applyBorder="1"/>
    <xf numFmtId="3" fontId="8" fillId="0" borderId="7" xfId="0" applyNumberFormat="1" applyFont="1" applyBorder="1"/>
    <xf numFmtId="3" fontId="8" fillId="0" borderId="18" xfId="0" applyNumberFormat="1" applyFont="1" applyBorder="1"/>
    <xf numFmtId="3" fontId="8" fillId="0" borderId="13" xfId="0" applyNumberFormat="1" applyFont="1" applyBorder="1"/>
    <xf numFmtId="3" fontId="82" fillId="0" borderId="7" xfId="0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vertical="top"/>
    </xf>
    <xf numFmtId="0" fontId="4" fillId="3" borderId="9" xfId="0" applyFont="1" applyFill="1" applyBorder="1"/>
    <xf numFmtId="165" fontId="6" fillId="0" borderId="0" xfId="0" applyNumberFormat="1" applyFont="1"/>
    <xf numFmtId="0" fontId="4" fillId="3" borderId="8" xfId="0" applyFont="1" applyFill="1" applyBorder="1" applyAlignment="1">
      <alignment horizontal="left"/>
    </xf>
    <xf numFmtId="0" fontId="5" fillId="3" borderId="8" xfId="0" applyFont="1" applyFill="1" applyBorder="1"/>
    <xf numFmtId="0" fontId="8" fillId="3" borderId="8" xfId="0" applyFont="1" applyFill="1" applyBorder="1"/>
    <xf numFmtId="0" fontId="4" fillId="3" borderId="7" xfId="0" applyFont="1" applyFill="1" applyBorder="1"/>
    <xf numFmtId="0" fontId="5" fillId="3" borderId="5" xfId="0" applyFont="1" applyFill="1" applyBorder="1"/>
    <xf numFmtId="0" fontId="4" fillId="3" borderId="7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4" fontId="41" fillId="0" borderId="0" xfId="0" applyNumberFormat="1" applyFont="1"/>
    <xf numFmtId="4" fontId="0" fillId="0" borderId="0" xfId="0" applyNumberFormat="1"/>
    <xf numFmtId="0" fontId="86" fillId="3" borderId="2" xfId="0" applyFont="1" applyFill="1" applyBorder="1" applyAlignment="1">
      <alignment horizontal="center" vertical="center"/>
    </xf>
    <xf numFmtId="0" fontId="86" fillId="3" borderId="3" xfId="0" applyFont="1" applyFill="1" applyBorder="1" applyAlignment="1">
      <alignment horizontal="center" vertical="center"/>
    </xf>
    <xf numFmtId="0" fontId="86" fillId="3" borderId="4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56" fillId="3" borderId="10" xfId="0" applyFont="1" applyFill="1" applyBorder="1" applyAlignment="1">
      <alignment horizontal="left" indent="1"/>
    </xf>
    <xf numFmtId="164" fontId="86" fillId="0" borderId="0" xfId="0" applyNumberFormat="1" applyFont="1" applyFill="1" applyBorder="1" applyAlignment="1">
      <alignment horizontal="right" indent="1"/>
    </xf>
    <xf numFmtId="164" fontId="86" fillId="0" borderId="10" xfId="0" applyNumberFormat="1" applyFont="1" applyFill="1" applyBorder="1" applyAlignment="1">
      <alignment horizontal="right" indent="1"/>
    </xf>
    <xf numFmtId="164" fontId="86" fillId="0" borderId="13" xfId="0" applyNumberFormat="1" applyFont="1" applyFill="1" applyBorder="1" applyAlignment="1">
      <alignment horizontal="right" indent="1"/>
    </xf>
    <xf numFmtId="165" fontId="84" fillId="0" borderId="8" xfId="0" applyNumberFormat="1" applyFont="1" applyFill="1" applyBorder="1" applyAlignment="1">
      <alignment horizontal="right" indent="1"/>
    </xf>
    <xf numFmtId="164" fontId="56" fillId="0" borderId="8" xfId="0" applyNumberFormat="1" applyFont="1" applyBorder="1" applyAlignment="1">
      <alignment horizontal="right" indent="1"/>
    </xf>
    <xf numFmtId="1" fontId="84" fillId="3" borderId="10" xfId="0" applyNumberFormat="1" applyFont="1" applyFill="1" applyBorder="1" applyAlignment="1">
      <alignment horizontal="left" indent="1"/>
    </xf>
    <xf numFmtId="164" fontId="86" fillId="0" borderId="10" xfId="0" applyNumberFormat="1" applyFont="1" applyBorder="1" applyAlignment="1">
      <alignment horizontal="right" indent="1"/>
    </xf>
    <xf numFmtId="164" fontId="86" fillId="0" borderId="0" xfId="0" applyNumberFormat="1" applyFont="1" applyBorder="1" applyAlignment="1">
      <alignment horizontal="right" indent="1"/>
    </xf>
    <xf numFmtId="164" fontId="86" fillId="0" borderId="13" xfId="0" applyNumberFormat="1" applyFont="1" applyBorder="1" applyAlignment="1">
      <alignment horizontal="right" indent="1"/>
    </xf>
    <xf numFmtId="165" fontId="56" fillId="0" borderId="8" xfId="0" applyNumberFormat="1" applyFont="1" applyBorder="1" applyAlignment="1">
      <alignment horizontal="right" indent="1"/>
    </xf>
    <xf numFmtId="1" fontId="84" fillId="3" borderId="9" xfId="0" applyNumberFormat="1" applyFont="1" applyFill="1" applyBorder="1" applyAlignment="1">
      <alignment horizontal="left" indent="1"/>
    </xf>
    <xf numFmtId="164" fontId="86" fillId="0" borderId="9" xfId="0" applyNumberFormat="1" applyFont="1" applyBorder="1" applyAlignment="1">
      <alignment horizontal="right" indent="1"/>
    </xf>
    <xf numFmtId="164" fontId="86" fillId="0" borderId="6" xfId="0" applyNumberFormat="1" applyFont="1" applyBorder="1" applyAlignment="1">
      <alignment horizontal="right" indent="1"/>
    </xf>
    <xf numFmtId="164" fontId="86" fillId="0" borderId="12" xfId="0" applyNumberFormat="1" applyFont="1" applyBorder="1" applyAlignment="1">
      <alignment horizontal="right" indent="1"/>
    </xf>
    <xf numFmtId="164" fontId="84" fillId="0" borderId="9" xfId="0" applyNumberFormat="1" applyFont="1" applyBorder="1" applyAlignment="1">
      <alignment horizontal="right" indent="1"/>
    </xf>
    <xf numFmtId="164" fontId="84" fillId="0" borderId="6" xfId="0" applyNumberFormat="1" applyFont="1" applyBorder="1" applyAlignment="1">
      <alignment horizontal="right" indent="1"/>
    </xf>
    <xf numFmtId="164" fontId="84" fillId="0" borderId="3" xfId="0" applyNumberFormat="1" applyFont="1" applyBorder="1" applyAlignment="1">
      <alignment horizontal="right" indent="1"/>
    </xf>
    <xf numFmtId="164" fontId="84" fillId="0" borderId="12" xfId="0" applyNumberFormat="1" applyFont="1" applyBorder="1" applyAlignment="1">
      <alignment horizontal="right" indent="1"/>
    </xf>
    <xf numFmtId="165" fontId="84" fillId="0" borderId="1" xfId="0" applyNumberFormat="1" applyFont="1" applyFill="1" applyBorder="1" applyAlignment="1">
      <alignment horizontal="right" indent="1"/>
    </xf>
    <xf numFmtId="165" fontId="56" fillId="0" borderId="1" xfId="0" applyNumberFormat="1" applyFont="1" applyBorder="1" applyAlignment="1">
      <alignment horizontal="right" indent="1"/>
    </xf>
    <xf numFmtId="0" fontId="87" fillId="0" borderId="0" xfId="0" applyFont="1"/>
    <xf numFmtId="0" fontId="73" fillId="0" borderId="0" xfId="0" applyFont="1"/>
    <xf numFmtId="164" fontId="73" fillId="0" borderId="0" xfId="0" applyNumberFormat="1" applyFont="1"/>
    <xf numFmtId="0" fontId="89" fillId="0" borderId="0" xfId="0" applyFont="1"/>
    <xf numFmtId="164" fontId="89" fillId="0" borderId="0" xfId="0" applyNumberFormat="1" applyFont="1"/>
    <xf numFmtId="0" fontId="90" fillId="0" borderId="0" xfId="0" applyFont="1"/>
    <xf numFmtId="0" fontId="92" fillId="0" borderId="0" xfId="0" applyFont="1"/>
    <xf numFmtId="0" fontId="40" fillId="3" borderId="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left" vertical="center" indent="1"/>
    </xf>
    <xf numFmtId="165" fontId="72" fillId="0" borderId="11" xfId="0" applyNumberFormat="1" applyFont="1" applyBorder="1" applyAlignment="1">
      <alignment horizontal="right" indent="1"/>
    </xf>
    <xf numFmtId="165" fontId="72" fillId="0" borderId="14" xfId="0" applyNumberFormat="1" applyFont="1" applyBorder="1" applyAlignment="1">
      <alignment horizontal="right" indent="1"/>
    </xf>
    <xf numFmtId="165" fontId="72" fillId="0" borderId="18" xfId="0" applyNumberFormat="1" applyFont="1" applyBorder="1" applyAlignment="1">
      <alignment horizontal="right" indent="1"/>
    </xf>
    <xf numFmtId="165" fontId="26" fillId="0" borderId="7" xfId="0" applyNumberFormat="1" applyFont="1" applyBorder="1" applyAlignment="1">
      <alignment horizontal="right" indent="1"/>
    </xf>
    <xf numFmtId="165" fontId="26" fillId="0" borderId="18" xfId="0" applyNumberFormat="1" applyFont="1" applyBorder="1" applyAlignment="1">
      <alignment horizontal="right" indent="1"/>
    </xf>
    <xf numFmtId="165" fontId="72" fillId="0" borderId="10" xfId="0" applyNumberFormat="1" applyFont="1" applyBorder="1" applyAlignment="1">
      <alignment horizontal="right" indent="1"/>
    </xf>
    <xf numFmtId="165" fontId="72" fillId="0" borderId="0" xfId="0" applyNumberFormat="1" applyFont="1" applyBorder="1" applyAlignment="1">
      <alignment horizontal="right" indent="1"/>
    </xf>
    <xf numFmtId="165" fontId="72" fillId="0" borderId="13" xfId="0" applyNumberFormat="1" applyFont="1" applyBorder="1" applyAlignment="1">
      <alignment horizontal="right" indent="1"/>
    </xf>
    <xf numFmtId="165" fontId="26" fillId="0" borderId="8" xfId="0" applyNumberFormat="1" applyFont="1" applyBorder="1" applyAlignment="1">
      <alignment horizontal="right" indent="1"/>
    </xf>
    <xf numFmtId="165" fontId="26" fillId="0" borderId="13" xfId="0" applyNumberFormat="1" applyFont="1" applyBorder="1" applyAlignment="1">
      <alignment horizontal="right" indent="1"/>
    </xf>
    <xf numFmtId="165" fontId="26" fillId="0" borderId="8" xfId="0" applyNumberFormat="1" applyFont="1" applyFill="1" applyBorder="1" applyAlignment="1">
      <alignment horizontal="right" indent="1"/>
    </xf>
    <xf numFmtId="0" fontId="27" fillId="3" borderId="15" xfId="0" applyFont="1" applyFill="1" applyBorder="1" applyAlignment="1">
      <alignment horizontal="left" vertical="center" indent="1"/>
    </xf>
    <xf numFmtId="165" fontId="72" fillId="0" borderId="16" xfId="0" applyNumberFormat="1" applyFont="1" applyBorder="1" applyAlignment="1">
      <alignment horizontal="right" indent="1"/>
    </xf>
    <xf numFmtId="165" fontId="72" fillId="0" borderId="17" xfId="0" applyNumberFormat="1" applyFont="1" applyBorder="1" applyAlignment="1">
      <alignment horizontal="right" indent="1"/>
    </xf>
    <xf numFmtId="165" fontId="72" fillId="0" borderId="29" xfId="0" applyNumberFormat="1" applyFont="1" applyBorder="1" applyAlignment="1">
      <alignment horizontal="right" indent="1"/>
    </xf>
    <xf numFmtId="165" fontId="26" fillId="0" borderId="15" xfId="0" applyNumberFormat="1" applyFont="1" applyFill="1" applyBorder="1" applyAlignment="1">
      <alignment horizontal="right" indent="1"/>
    </xf>
    <xf numFmtId="165" fontId="26" fillId="0" borderId="29" xfId="0" applyNumberFormat="1" applyFont="1" applyBorder="1" applyAlignment="1">
      <alignment horizontal="right" indent="1"/>
    </xf>
    <xf numFmtId="0" fontId="27" fillId="3" borderId="5" xfId="0" applyFont="1" applyFill="1" applyBorder="1" applyAlignment="1">
      <alignment horizontal="left"/>
    </xf>
    <xf numFmtId="0" fontId="67" fillId="0" borderId="0" xfId="0" applyFont="1" applyAlignment="1">
      <alignment horizontal="right" vertical="center" wrapText="1"/>
    </xf>
    <xf numFmtId="0" fontId="67" fillId="0" borderId="84" xfId="0" applyFont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right" indent="1"/>
    </xf>
    <xf numFmtId="0" fontId="25" fillId="0" borderId="0" xfId="0" applyNumberFormat="1" applyFont="1" applyFill="1" applyBorder="1" applyAlignment="1"/>
    <xf numFmtId="0" fontId="51" fillId="0" borderId="0" xfId="0" applyNumberFormat="1" applyFont="1" applyFill="1" applyBorder="1" applyAlignment="1"/>
    <xf numFmtId="0" fontId="30" fillId="3" borderId="11" xfId="0" applyFont="1" applyFill="1" applyBorder="1"/>
    <xf numFmtId="0" fontId="30" fillId="3" borderId="10" xfId="0" applyFont="1" applyFill="1" applyBorder="1"/>
    <xf numFmtId="0" fontId="26" fillId="3" borderId="64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2" fillId="0" borderId="67" xfId="0" applyFont="1" applyBorder="1" applyAlignment="1">
      <alignment vertical="center" wrapText="1"/>
    </xf>
    <xf numFmtId="0" fontId="112" fillId="0" borderId="42" xfId="0" applyFont="1" applyBorder="1" applyAlignment="1">
      <alignment horizontal="center" vertical="center" wrapText="1"/>
    </xf>
    <xf numFmtId="0" fontId="112" fillId="0" borderId="103" xfId="0" applyFont="1" applyBorder="1" applyAlignment="1">
      <alignment vertical="center" wrapText="1"/>
    </xf>
    <xf numFmtId="0" fontId="112" fillId="0" borderId="63" xfId="0" applyFont="1" applyBorder="1" applyAlignment="1">
      <alignment vertical="center" wrapText="1"/>
    </xf>
    <xf numFmtId="0" fontId="41" fillId="3" borderId="35" xfId="0" applyFont="1" applyFill="1" applyBorder="1" applyAlignment="1">
      <alignment vertical="center" wrapText="1"/>
    </xf>
    <xf numFmtId="0" fontId="41" fillId="3" borderId="112" xfId="0" applyFont="1" applyFill="1" applyBorder="1" applyAlignment="1">
      <alignment vertical="center" wrapText="1"/>
    </xf>
    <xf numFmtId="0" fontId="41" fillId="3" borderId="33" xfId="0" applyFont="1" applyFill="1" applyBorder="1" applyAlignment="1">
      <alignment vertical="center" wrapText="1"/>
    </xf>
    <xf numFmtId="0" fontId="0" fillId="0" borderId="0" xfId="0" applyFont="1"/>
    <xf numFmtId="49" fontId="0" fillId="0" borderId="0" xfId="0" applyNumberFormat="1" applyFont="1" applyFill="1" applyBorder="1" applyAlignment="1">
      <alignment horizontal="left" indent="1"/>
    </xf>
    <xf numFmtId="0" fontId="10" fillId="0" borderId="8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/>
    </xf>
    <xf numFmtId="0" fontId="30" fillId="22" borderId="8" xfId="0" applyFont="1" applyFill="1" applyBorder="1" applyAlignment="1">
      <alignment horizontal="justify" vertical="center" wrapText="1"/>
    </xf>
    <xf numFmtId="0" fontId="30" fillId="22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4" fontId="5" fillId="0" borderId="8" xfId="0" quotePrefix="1" applyNumberFormat="1" applyFont="1" applyBorder="1" applyAlignment="1">
      <alignment horizontal="right" indent="2"/>
    </xf>
    <xf numFmtId="4" fontId="8" fillId="0" borderId="0" xfId="0" applyNumberFormat="1" applyFont="1" applyBorder="1" applyAlignment="1">
      <alignment horizontal="right" indent="2"/>
    </xf>
    <xf numFmtId="4" fontId="8" fillId="0" borderId="8" xfId="0" applyNumberFormat="1" applyFont="1" applyBorder="1" applyAlignment="1">
      <alignment horizontal="right" indent="2"/>
    </xf>
    <xf numFmtId="4" fontId="8" fillId="0" borderId="13" xfId="0" applyNumberFormat="1" applyFont="1" applyBorder="1" applyAlignment="1">
      <alignment horizontal="right" indent="2"/>
    </xf>
    <xf numFmtId="4" fontId="5" fillId="0" borderId="5" xfId="0" quotePrefix="1" applyNumberFormat="1" applyFont="1" applyBorder="1" applyAlignment="1">
      <alignment horizontal="right" indent="2"/>
    </xf>
    <xf numFmtId="4" fontId="8" fillId="0" borderId="6" xfId="0" applyNumberFormat="1" applyFont="1" applyBorder="1" applyAlignment="1">
      <alignment horizontal="right" indent="2"/>
    </xf>
    <xf numFmtId="4" fontId="8" fillId="0" borderId="5" xfId="0" applyNumberFormat="1" applyFont="1" applyBorder="1" applyAlignment="1">
      <alignment horizontal="right" indent="2"/>
    </xf>
    <xf numFmtId="4" fontId="8" fillId="0" borderId="12" xfId="0" applyNumberFormat="1" applyFont="1" applyBorder="1" applyAlignment="1">
      <alignment horizontal="right" indent="2"/>
    </xf>
    <xf numFmtId="4" fontId="5" fillId="0" borderId="0" xfId="0" quotePrefix="1" applyNumberFormat="1" applyFont="1" applyBorder="1" applyAlignment="1">
      <alignment horizontal="right" indent="2"/>
    </xf>
    <xf numFmtId="4" fontId="5" fillId="0" borderId="7" xfId="0" quotePrefix="1" applyNumberFormat="1" applyFont="1" applyBorder="1" applyAlignment="1">
      <alignment horizontal="right" indent="2"/>
    </xf>
    <xf numFmtId="4" fontId="8" fillId="0" borderId="7" xfId="0" applyNumberFormat="1" applyFont="1" applyBorder="1" applyAlignment="1">
      <alignment horizontal="right" indent="2"/>
    </xf>
    <xf numFmtId="4" fontId="5" fillId="0" borderId="14" xfId="0" quotePrefix="1" applyNumberFormat="1" applyFont="1" applyBorder="1" applyAlignment="1">
      <alignment horizontal="right" indent="2"/>
    </xf>
    <xf numFmtId="4" fontId="8" fillId="0" borderId="18" xfId="0" applyNumberFormat="1" applyFont="1" applyBorder="1" applyAlignment="1">
      <alignment horizontal="right" indent="2"/>
    </xf>
    <xf numFmtId="4" fontId="5" fillId="0" borderId="6" xfId="0" quotePrefix="1" applyNumberFormat="1" applyFont="1" applyBorder="1" applyAlignment="1">
      <alignment horizontal="right" indent="2"/>
    </xf>
    <xf numFmtId="0" fontId="0" fillId="17" borderId="0" xfId="0" applyFill="1"/>
    <xf numFmtId="0" fontId="10" fillId="14" borderId="0" xfId="0" applyFont="1" applyFill="1"/>
    <xf numFmtId="0" fontId="67" fillId="0" borderId="88" xfId="0" applyFont="1" applyBorder="1" applyAlignment="1">
      <alignment horizontal="center" vertical="center" wrapText="1"/>
    </xf>
    <xf numFmtId="0" fontId="10" fillId="0" borderId="0" xfId="0" applyFont="1" applyFill="1"/>
    <xf numFmtId="0" fontId="114" fillId="3" borderId="100" xfId="0" applyNumberFormat="1" applyFont="1" applyFill="1" applyBorder="1" applyAlignment="1"/>
    <xf numFmtId="0" fontId="114" fillId="3" borderId="101" xfId="0" applyNumberFormat="1" applyFont="1" applyFill="1" applyBorder="1" applyAlignment="1">
      <alignment horizontal="center" wrapText="1"/>
    </xf>
    <xf numFmtId="0" fontId="114" fillId="3" borderId="102" xfId="0" applyNumberFormat="1" applyFont="1" applyFill="1" applyBorder="1" applyAlignment="1">
      <alignment horizontal="center" wrapText="1"/>
    </xf>
    <xf numFmtId="0" fontId="115" fillId="0" borderId="0" xfId="0" applyNumberFormat="1" applyFont="1" applyFill="1" applyBorder="1" applyAlignment="1"/>
    <xf numFmtId="0" fontId="26" fillId="0" borderId="0" xfId="0" applyFont="1" applyFill="1" applyAlignment="1">
      <alignment horizontal="center"/>
    </xf>
    <xf numFmtId="0" fontId="2" fillId="0" borderId="0" xfId="0" applyFont="1" applyFill="1"/>
    <xf numFmtId="0" fontId="67" fillId="54" borderId="90" xfId="0" applyFont="1" applyFill="1" applyBorder="1" applyAlignment="1">
      <alignment horizontal="center" vertical="center" wrapText="1"/>
    </xf>
    <xf numFmtId="0" fontId="67" fillId="54" borderId="12" xfId="0" applyFont="1" applyFill="1" applyBorder="1" applyAlignment="1">
      <alignment horizontal="center" vertical="center" wrapText="1"/>
    </xf>
    <xf numFmtId="0" fontId="67" fillId="54" borderId="85" xfId="0" applyFont="1" applyFill="1" applyBorder="1" applyAlignment="1">
      <alignment horizontal="center" vertical="center" wrapText="1"/>
    </xf>
    <xf numFmtId="0" fontId="67" fillId="54" borderId="87" xfId="0" applyFont="1" applyFill="1" applyBorder="1" applyAlignment="1">
      <alignment horizontal="center" vertical="center" wrapText="1"/>
    </xf>
    <xf numFmtId="3" fontId="10" fillId="0" borderId="68" xfId="0" applyNumberFormat="1" applyFont="1" applyBorder="1" applyAlignment="1">
      <alignment horizontal="center"/>
    </xf>
    <xf numFmtId="3" fontId="10" fillId="0" borderId="29" xfId="0" applyNumberFormat="1" applyFont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3" fontId="10" fillId="0" borderId="38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0" fontId="10" fillId="14" borderId="0" xfId="0" applyFont="1" applyFill="1" applyAlignment="1">
      <alignment horizontal="left"/>
    </xf>
    <xf numFmtId="165" fontId="26" fillId="0" borderId="12" xfId="0" applyNumberFormat="1" applyFont="1" applyBorder="1" applyAlignment="1">
      <alignment horizontal="right" indent="1"/>
    </xf>
    <xf numFmtId="165" fontId="26" fillId="0" borderId="5" xfId="0" applyNumberFormat="1" applyFont="1" applyFill="1" applyBorder="1" applyAlignment="1">
      <alignment horizontal="right" indent="1"/>
    </xf>
    <xf numFmtId="165" fontId="72" fillId="0" borderId="12" xfId="0" applyNumberFormat="1" applyFont="1" applyBorder="1" applyAlignment="1">
      <alignment horizontal="right" indent="1"/>
    </xf>
    <xf numFmtId="165" fontId="72" fillId="0" borderId="6" xfId="0" applyNumberFormat="1" applyFont="1" applyBorder="1" applyAlignment="1">
      <alignment horizontal="right" indent="1"/>
    </xf>
    <xf numFmtId="165" fontId="72" fillId="0" borderId="9" xfId="0" applyNumberFormat="1" applyFont="1" applyBorder="1" applyAlignment="1">
      <alignment horizontal="right" indent="1"/>
    </xf>
    <xf numFmtId="0" fontId="117" fillId="0" borderId="0" xfId="0" applyFont="1" applyAlignment="1">
      <alignment horizontal="center" vertical="center" readingOrder="1"/>
    </xf>
    <xf numFmtId="0" fontId="67" fillId="14" borderId="84" xfId="0" applyFont="1" applyFill="1" applyBorder="1" applyAlignment="1">
      <alignment horizontal="center" vertical="center" wrapText="1"/>
    </xf>
    <xf numFmtId="0" fontId="67" fillId="0" borderId="84" xfId="0" applyFont="1" applyFill="1" applyBorder="1" applyAlignment="1">
      <alignment horizontal="center" vertical="center" wrapText="1"/>
    </xf>
    <xf numFmtId="0" fontId="67" fillId="14" borderId="12" xfId="0" applyFont="1" applyFill="1" applyBorder="1" applyAlignment="1">
      <alignment horizontal="center" vertical="center" wrapText="1"/>
    </xf>
    <xf numFmtId="0" fontId="67" fillId="14" borderId="87" xfId="0" applyFont="1" applyFill="1" applyBorder="1" applyAlignment="1">
      <alignment horizontal="center" vertical="center" wrapText="1"/>
    </xf>
    <xf numFmtId="0" fontId="67" fillId="14" borderId="88" xfId="0" applyFont="1" applyFill="1" applyBorder="1" applyAlignment="1">
      <alignment horizontal="center" vertical="center" wrapText="1"/>
    </xf>
    <xf numFmtId="0" fontId="4" fillId="0" borderId="0" xfId="2" applyFont="1"/>
    <xf numFmtId="0" fontId="28" fillId="3" borderId="11" xfId="107" applyFont="1" applyFill="1" applyBorder="1"/>
    <xf numFmtId="0" fontId="28" fillId="3" borderId="10" xfId="107" applyFont="1" applyFill="1" applyBorder="1" applyAlignment="1">
      <alignment horizontal="center"/>
    </xf>
    <xf numFmtId="0" fontId="28" fillId="3" borderId="9" xfId="107" applyFont="1" applyFill="1" applyBorder="1"/>
    <xf numFmtId="0" fontId="29" fillId="0" borderId="61" xfId="107" applyFont="1" applyFill="1" applyBorder="1"/>
    <xf numFmtId="0" fontId="29" fillId="0" borderId="70" xfId="107" applyFont="1" applyFill="1" applyBorder="1"/>
    <xf numFmtId="0" fontId="28" fillId="3" borderId="1" xfId="107" applyFont="1" applyFill="1" applyBorder="1"/>
    <xf numFmtId="0" fontId="29" fillId="0" borderId="0" xfId="107" applyFont="1" applyFill="1" applyBorder="1"/>
    <xf numFmtId="0" fontId="0" fillId="0" borderId="103" xfId="0" applyBorder="1" applyAlignment="1">
      <alignment horizontal="center"/>
    </xf>
    <xf numFmtId="4" fontId="0" fillId="0" borderId="7" xfId="0" applyNumberFormat="1" applyBorder="1"/>
    <xf numFmtId="165" fontId="0" fillId="0" borderId="7" xfId="0" applyNumberFormat="1" applyBorder="1"/>
    <xf numFmtId="4" fontId="0" fillId="0" borderId="8" xfId="0" applyNumberFormat="1" applyBorder="1"/>
    <xf numFmtId="165" fontId="0" fillId="0" borderId="8" xfId="0" applyNumberFormat="1" applyBorder="1"/>
    <xf numFmtId="3" fontId="10" fillId="0" borderId="0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28" fillId="46" borderId="7" xfId="15" applyFont="1" applyFill="1" applyBorder="1"/>
    <xf numFmtId="0" fontId="28" fillId="46" borderId="8" xfId="15" applyFont="1" applyFill="1" applyBorder="1" applyAlignment="1">
      <alignment horizontal="center"/>
    </xf>
    <xf numFmtId="0" fontId="28" fillId="46" borderId="5" xfId="15" applyFont="1" applyFill="1" applyBorder="1"/>
    <xf numFmtId="49" fontId="30" fillId="46" borderId="1" xfId="0" applyNumberFormat="1" applyFont="1" applyFill="1" applyBorder="1" applyAlignment="1">
      <alignment horizontal="left" indent="1"/>
    </xf>
    <xf numFmtId="3" fontId="30" fillId="46" borderId="1" xfId="0" applyNumberFormat="1" applyFont="1" applyFill="1" applyBorder="1" applyAlignment="1">
      <alignment horizontal="right" indent="1"/>
    </xf>
    <xf numFmtId="3" fontId="30" fillId="46" borderId="4" xfId="0" applyNumberFormat="1" applyFont="1" applyFill="1" applyBorder="1" applyAlignment="1">
      <alignment horizontal="right" indent="1"/>
    </xf>
    <xf numFmtId="0" fontId="28" fillId="46" borderId="1" xfId="15" applyFont="1" applyFill="1" applyBorder="1"/>
    <xf numFmtId="0" fontId="10" fillId="0" borderId="12" xfId="0" applyFont="1" applyBorder="1" applyAlignment="1">
      <alignment horizontal="center" vertical="center" wrapText="1"/>
    </xf>
    <xf numFmtId="0" fontId="116" fillId="0" borderId="0" xfId="2" applyFont="1" applyBorder="1" applyAlignment="1">
      <alignment horizontal="center" vertical="center"/>
    </xf>
    <xf numFmtId="0" fontId="29" fillId="0" borderId="0" xfId="12" applyFont="1" applyFill="1" applyBorder="1" applyAlignment="1">
      <alignment horizontal="center"/>
    </xf>
    <xf numFmtId="0" fontId="47" fillId="0" borderId="0" xfId="2" applyFont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81" fillId="3" borderId="7" xfId="0" applyFont="1" applyFill="1" applyBorder="1" applyAlignment="1">
      <alignment horizontal="center" vertical="center" wrapText="1"/>
    </xf>
    <xf numFmtId="0" fontId="81" fillId="3" borderId="8" xfId="0" applyFont="1" applyFill="1" applyBorder="1" applyAlignment="1">
      <alignment horizontal="center" vertical="center" wrapText="1"/>
    </xf>
    <xf numFmtId="4" fontId="74" fillId="0" borderId="0" xfId="10" applyNumberFormat="1" applyFont="1" applyAlignment="1">
      <alignment horizontal="left" wrapText="1"/>
    </xf>
    <xf numFmtId="4" fontId="82" fillId="0" borderId="5" xfId="0" applyNumberFormat="1" applyFont="1" applyBorder="1" applyAlignment="1">
      <alignment horizontal="right" vertical="center"/>
    </xf>
    <xf numFmtId="4" fontId="82" fillId="0" borderId="8" xfId="0" applyNumberFormat="1" applyFont="1" applyBorder="1" applyAlignment="1">
      <alignment horizontal="right" vertical="center"/>
    </xf>
    <xf numFmtId="4" fontId="82" fillId="0" borderId="7" xfId="0" applyNumberFormat="1" applyFont="1" applyBorder="1" applyAlignment="1">
      <alignment horizontal="right" vertical="center"/>
    </xf>
    <xf numFmtId="0" fontId="84" fillId="3" borderId="4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4" fontId="119" fillId="0" borderId="0" xfId="0" applyNumberFormat="1" applyFont="1" applyFill="1" applyBorder="1"/>
    <xf numFmtId="4" fontId="30" fillId="46" borderId="1" xfId="0" applyNumberFormat="1" applyFont="1" applyFill="1" applyBorder="1"/>
    <xf numFmtId="4" fontId="0" fillId="0" borderId="0" xfId="0" applyNumberFormat="1" applyBorder="1"/>
    <xf numFmtId="0" fontId="30" fillId="3" borderId="7" xfId="0" applyFont="1" applyFill="1" applyBorder="1" applyAlignment="1">
      <alignment horizontal="justify" vertical="center" wrapText="1"/>
    </xf>
    <xf numFmtId="3" fontId="10" fillId="0" borderId="140" xfId="0" applyNumberFormat="1" applyFont="1" applyBorder="1" applyAlignment="1">
      <alignment horizontal="center"/>
    </xf>
    <xf numFmtId="0" fontId="30" fillId="3" borderId="141" xfId="0" applyFont="1" applyFill="1" applyBorder="1"/>
    <xf numFmtId="3" fontId="10" fillId="0" borderId="142" xfId="0" applyNumberFormat="1" applyFont="1" applyBorder="1" applyAlignment="1">
      <alignment horizontal="center"/>
    </xf>
    <xf numFmtId="0" fontId="114" fillId="21" borderId="143" xfId="44" applyNumberFormat="1" applyFont="1" applyFill="1" applyBorder="1" applyAlignment="1"/>
    <xf numFmtId="165" fontId="114" fillId="21" borderId="143" xfId="44" applyNumberFormat="1" applyFont="1" applyFill="1" applyBorder="1" applyAlignment="1"/>
    <xf numFmtId="165" fontId="114" fillId="21" borderId="144" xfId="44" applyNumberFormat="1" applyFont="1" applyFill="1" applyBorder="1" applyAlignment="1"/>
    <xf numFmtId="165" fontId="114" fillId="21" borderId="145" xfId="44" applyNumberFormat="1" applyFont="1" applyFill="1" applyBorder="1" applyAlignment="1"/>
    <xf numFmtId="0" fontId="114" fillId="3" borderId="143" xfId="44" applyNumberFormat="1" applyFont="1" applyFill="1" applyBorder="1" applyAlignment="1"/>
    <xf numFmtId="165" fontId="114" fillId="0" borderId="143" xfId="44" applyNumberFormat="1" applyFont="1" applyFill="1" applyBorder="1" applyAlignment="1"/>
    <xf numFmtId="165" fontId="114" fillId="0" borderId="144" xfId="44" applyNumberFormat="1" applyFont="1" applyFill="1" applyBorder="1" applyAlignment="1"/>
    <xf numFmtId="165" fontId="114" fillId="0" borderId="145" xfId="44" applyNumberFormat="1" applyFont="1" applyFill="1" applyBorder="1" applyAlignment="1"/>
    <xf numFmtId="0" fontId="114" fillId="13" borderId="143" xfId="44" applyNumberFormat="1" applyFont="1" applyFill="1" applyBorder="1" applyAlignment="1"/>
    <xf numFmtId="165" fontId="114" fillId="13" borderId="143" xfId="44" applyNumberFormat="1" applyFont="1" applyFill="1" applyBorder="1" applyAlignment="1"/>
    <xf numFmtId="165" fontId="114" fillId="13" borderId="144" xfId="44" applyNumberFormat="1" applyFont="1" applyFill="1" applyBorder="1" applyAlignment="1"/>
    <xf numFmtId="165" fontId="114" fillId="13" borderId="145" xfId="44" applyNumberFormat="1" applyFont="1" applyFill="1" applyBorder="1" applyAlignment="1"/>
    <xf numFmtId="165" fontId="114" fillId="56" borderId="144" xfId="44" applyNumberFormat="1" applyFont="1" applyFill="1" applyBorder="1" applyAlignment="1"/>
    <xf numFmtId="165" fontId="114" fillId="56" borderId="145" xfId="44" applyNumberFormat="1" applyFont="1" applyFill="1" applyBorder="1" applyAlignment="1"/>
    <xf numFmtId="0" fontId="114" fillId="0" borderId="145" xfId="44" applyNumberFormat="1" applyFont="1" applyFill="1" applyBorder="1" applyAlignment="1"/>
    <xf numFmtId="0" fontId="114" fillId="3" borderId="146" xfId="44" applyNumberFormat="1" applyFont="1" applyFill="1" applyBorder="1" applyAlignment="1"/>
    <xf numFmtId="165" fontId="114" fillId="0" borderId="146" xfId="44" applyNumberFormat="1" applyFont="1" applyFill="1" applyBorder="1" applyAlignment="1"/>
    <xf numFmtId="165" fontId="114" fillId="0" borderId="147" xfId="44" applyNumberFormat="1" applyFont="1" applyFill="1" applyBorder="1" applyAlignment="1"/>
    <xf numFmtId="0" fontId="114" fillId="0" borderId="148" xfId="44" applyNumberFormat="1" applyFont="1" applyFill="1" applyBorder="1" applyAlignment="1"/>
    <xf numFmtId="0" fontId="26" fillId="0" borderId="0" xfId="0" applyFont="1" applyFill="1" applyAlignment="1">
      <alignment horizontal="left"/>
    </xf>
    <xf numFmtId="3" fontId="10" fillId="0" borderId="55" xfId="0" applyNumberFormat="1" applyFont="1" applyBorder="1" applyAlignment="1">
      <alignment horizontal="center" vertical="center"/>
    </xf>
    <xf numFmtId="10" fontId="10" fillId="0" borderId="13" xfId="0" applyNumberFormat="1" applyFont="1" applyBorder="1" applyAlignment="1">
      <alignment horizontal="center"/>
    </xf>
    <xf numFmtId="3" fontId="10" fillId="0" borderId="41" xfId="0" applyNumberFormat="1" applyFont="1" applyBorder="1" applyAlignment="1">
      <alignment horizontal="center" vertical="center"/>
    </xf>
    <xf numFmtId="3" fontId="10" fillId="0" borderId="38" xfId="0" applyNumberFormat="1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0" fillId="0" borderId="149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3" fontId="10" fillId="0" borderId="0" xfId="0" applyNumberFormat="1" applyFont="1" applyBorder="1" applyAlignment="1">
      <alignment horizontal="justify" vertical="center" wrapText="1"/>
    </xf>
    <xf numFmtId="3" fontId="10" fillId="0" borderId="44" xfId="0" applyNumberFormat="1" applyFont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30" fillId="3" borderId="133" xfId="0" applyFont="1" applyFill="1" applyBorder="1"/>
    <xf numFmtId="3" fontId="30" fillId="0" borderId="1" xfId="0" applyNumberFormat="1" applyFont="1" applyFill="1" applyBorder="1" applyAlignment="1">
      <alignment horizontal="center"/>
    </xf>
    <xf numFmtId="0" fontId="26" fillId="3" borderId="150" xfId="0" applyFont="1" applyFill="1" applyBorder="1" applyAlignment="1">
      <alignment horizontal="center" vertical="center"/>
    </xf>
    <xf numFmtId="0" fontId="30" fillId="3" borderId="151" xfId="0" applyFont="1" applyFill="1" applyBorder="1" applyAlignment="1">
      <alignment horizontal="center" vertical="center" wrapText="1"/>
    </xf>
    <xf numFmtId="0" fontId="30" fillId="3" borderId="152" xfId="0" applyFont="1" applyFill="1" applyBorder="1" applyAlignment="1">
      <alignment horizontal="center" vertical="center" wrapText="1"/>
    </xf>
    <xf numFmtId="0" fontId="112" fillId="0" borderId="153" xfId="0" applyFont="1" applyBorder="1" applyAlignment="1">
      <alignment horizontal="center" vertical="center" wrapText="1"/>
    </xf>
    <xf numFmtId="0" fontId="112" fillId="0" borderId="154" xfId="0" applyFont="1" applyBorder="1" applyAlignment="1">
      <alignment horizontal="center" vertical="center" wrapText="1"/>
    </xf>
    <xf numFmtId="0" fontId="122" fillId="0" borderId="0" xfId="0" applyFont="1"/>
    <xf numFmtId="0" fontId="28" fillId="3" borderId="2" xfId="11" applyFont="1" applyFill="1" applyBorder="1" applyAlignment="1">
      <alignment horizontal="center" vertical="center" wrapText="1"/>
    </xf>
    <xf numFmtId="0" fontId="28" fillId="3" borderId="3" xfId="11" applyFont="1" applyFill="1" applyBorder="1" applyAlignment="1">
      <alignment horizontal="center" vertical="center" wrapText="1"/>
    </xf>
    <xf numFmtId="0" fontId="28" fillId="3" borderId="4" xfId="11" applyFont="1" applyFill="1" applyBorder="1" applyAlignment="1">
      <alignment horizontal="center" vertical="center" wrapText="1"/>
    </xf>
    <xf numFmtId="4" fontId="120" fillId="0" borderId="103" xfId="0" applyNumberFormat="1" applyFont="1" applyFill="1" applyBorder="1"/>
    <xf numFmtId="0" fontId="28" fillId="57" borderId="1" xfId="15" applyFont="1" applyFill="1" applyBorder="1" applyAlignment="1">
      <alignment vertical="center"/>
    </xf>
    <xf numFmtId="3" fontId="30" fillId="57" borderId="2" xfId="35" applyNumberFormat="1" applyFont="1" applyFill="1" applyBorder="1" applyAlignment="1" applyProtection="1">
      <alignment horizontal="center" vertical="center"/>
    </xf>
    <xf numFmtId="4" fontId="42" fillId="57" borderId="1" xfId="0" applyNumberFormat="1" applyFont="1" applyFill="1" applyBorder="1"/>
    <xf numFmtId="0" fontId="31" fillId="3" borderId="155" xfId="0" applyFont="1" applyFill="1" applyBorder="1" applyAlignment="1">
      <alignment horizontal="left" vertical="center" wrapText="1"/>
    </xf>
    <xf numFmtId="3" fontId="10" fillId="0" borderId="156" xfId="0" applyNumberFormat="1" applyFont="1" applyBorder="1" applyAlignment="1">
      <alignment horizontal="center" vertical="center" wrapText="1"/>
    </xf>
    <xf numFmtId="0" fontId="31" fillId="3" borderId="132" xfId="0" applyFont="1" applyFill="1" applyBorder="1" applyAlignment="1">
      <alignment horizontal="left" vertical="center" wrapText="1"/>
    </xf>
    <xf numFmtId="3" fontId="10" fillId="0" borderId="136" xfId="0" applyNumberFormat="1" applyFont="1" applyBorder="1" applyAlignment="1">
      <alignment horizontal="center" vertical="center" wrapText="1"/>
    </xf>
    <xf numFmtId="0" fontId="58" fillId="3" borderId="150" xfId="2" applyFont="1" applyFill="1" applyBorder="1" applyAlignment="1">
      <alignment horizontal="left" indent="1"/>
    </xf>
    <xf numFmtId="3" fontId="60" fillId="0" borderId="160" xfId="2" applyNumberFormat="1" applyFont="1" applyFill="1" applyBorder="1" applyAlignment="1">
      <alignment horizontal="right" indent="1"/>
    </xf>
    <xf numFmtId="3" fontId="60" fillId="0" borderId="152" xfId="2" applyNumberFormat="1" applyFont="1" applyFill="1" applyBorder="1" applyAlignment="1">
      <alignment horizontal="right" indent="1"/>
    </xf>
    <xf numFmtId="3" fontId="60" fillId="0" borderId="157" xfId="2" applyNumberFormat="1" applyFont="1" applyFill="1" applyBorder="1" applyAlignment="1">
      <alignment horizontal="right" indent="1"/>
    </xf>
    <xf numFmtId="3" fontId="60" fillId="0" borderId="156" xfId="2" applyNumberFormat="1" applyFont="1" applyFill="1" applyBorder="1" applyAlignment="1">
      <alignment horizontal="right" indent="1"/>
    </xf>
    <xf numFmtId="0" fontId="58" fillId="3" borderId="150" xfId="12" applyFont="1" applyFill="1" applyBorder="1" applyAlignment="1">
      <alignment horizontal="left" indent="1"/>
    </xf>
    <xf numFmtId="3" fontId="78" fillId="0" borderId="160" xfId="12" applyNumberFormat="1" applyFont="1" applyFill="1" applyBorder="1" applyAlignment="1">
      <alignment horizontal="right" indent="1"/>
    </xf>
    <xf numFmtId="3" fontId="78" fillId="0" borderId="152" xfId="12" applyNumberFormat="1" applyFont="1" applyFill="1" applyBorder="1" applyAlignment="1">
      <alignment horizontal="right" indent="1"/>
    </xf>
    <xf numFmtId="3" fontId="78" fillId="0" borderId="157" xfId="12" applyNumberFormat="1" applyFont="1" applyFill="1" applyBorder="1" applyAlignment="1">
      <alignment horizontal="right" indent="1"/>
    </xf>
    <xf numFmtId="3" fontId="78" fillId="0" borderId="156" xfId="12" applyNumberFormat="1" applyFont="1" applyFill="1" applyBorder="1" applyAlignment="1">
      <alignment horizontal="right" indent="1"/>
    </xf>
    <xf numFmtId="4" fontId="10" fillId="0" borderId="69" xfId="0" applyNumberFormat="1" applyFont="1" applyFill="1" applyBorder="1"/>
    <xf numFmtId="4" fontId="10" fillId="0" borderId="70" xfId="0" applyNumberFormat="1" applyFont="1" applyFill="1" applyBorder="1"/>
    <xf numFmtId="0" fontId="29" fillId="0" borderId="164" xfId="15" applyFont="1" applyFill="1" applyBorder="1" applyAlignment="1">
      <alignment horizontal="left" indent="1"/>
    </xf>
    <xf numFmtId="0" fontId="29" fillId="0" borderId="166" xfId="15" applyFont="1" applyFill="1" applyBorder="1" applyAlignment="1">
      <alignment horizontal="left" indent="1"/>
    </xf>
    <xf numFmtId="0" fontId="29" fillId="0" borderId="168" xfId="15" applyFont="1" applyFill="1" applyBorder="1" applyAlignment="1">
      <alignment horizontal="left" indent="1"/>
    </xf>
    <xf numFmtId="0" fontId="95" fillId="3" borderId="1" xfId="0" applyFont="1" applyFill="1" applyBorder="1" applyAlignment="1">
      <alignment horizontal="left" vertical="center" wrapText="1"/>
    </xf>
    <xf numFmtId="0" fontId="95" fillId="3" borderId="113" xfId="0" applyFont="1" applyFill="1" applyBorder="1" applyAlignment="1">
      <alignment horizontal="center" vertical="center" wrapText="1"/>
    </xf>
    <xf numFmtId="0" fontId="95" fillId="3" borderId="66" xfId="0" applyFont="1" applyFill="1" applyBorder="1" applyAlignment="1">
      <alignment horizontal="center" vertical="center" wrapText="1"/>
    </xf>
    <xf numFmtId="0" fontId="112" fillId="3" borderId="15" xfId="0" applyFont="1" applyFill="1" applyBorder="1" applyAlignment="1">
      <alignment vertical="center" wrapText="1"/>
    </xf>
    <xf numFmtId="4" fontId="112" fillId="55" borderId="62" xfId="0" applyNumberFormat="1" applyFont="1" applyFill="1" applyBorder="1" applyAlignment="1">
      <alignment horizontal="center" vertical="center"/>
    </xf>
    <xf numFmtId="4" fontId="112" fillId="55" borderId="62" xfId="0" applyNumberFormat="1" applyFont="1" applyFill="1" applyBorder="1" applyAlignment="1">
      <alignment vertical="center"/>
    </xf>
    <xf numFmtId="4" fontId="112" fillId="55" borderId="161" xfId="0" applyNumberFormat="1" applyFont="1" applyFill="1" applyBorder="1" applyAlignment="1">
      <alignment vertical="center"/>
    </xf>
    <xf numFmtId="0" fontId="112" fillId="3" borderId="150" xfId="0" applyFont="1" applyFill="1" applyBorder="1" applyAlignment="1">
      <alignment vertical="center" wrapText="1"/>
    </xf>
    <xf numFmtId="4" fontId="112" fillId="55" borderId="162" xfId="0" applyNumberFormat="1" applyFont="1" applyFill="1" applyBorder="1" applyAlignment="1">
      <alignment horizontal="center" vertical="center"/>
    </xf>
    <xf numFmtId="4" fontId="112" fillId="55" borderId="162" xfId="0" applyNumberFormat="1" applyFont="1" applyFill="1" applyBorder="1" applyAlignment="1">
      <alignment vertical="center"/>
    </xf>
    <xf numFmtId="4" fontId="112" fillId="55" borderId="153" xfId="0" applyNumberFormat="1" applyFont="1" applyFill="1" applyBorder="1" applyAlignment="1">
      <alignment vertical="center"/>
    </xf>
    <xf numFmtId="0" fontId="95" fillId="3" borderId="132" xfId="0" applyFont="1" applyFill="1" applyBorder="1" applyAlignment="1">
      <alignment horizontal="left" vertical="center" wrapText="1"/>
    </xf>
    <xf numFmtId="4" fontId="95" fillId="55" borderId="163" xfId="0" applyNumberFormat="1" applyFont="1" applyFill="1" applyBorder="1" applyAlignment="1">
      <alignment horizontal="center" vertical="center"/>
    </xf>
    <xf numFmtId="4" fontId="95" fillId="55" borderId="163" xfId="0" applyNumberFormat="1" applyFont="1" applyFill="1" applyBorder="1" applyAlignment="1">
      <alignment vertical="center"/>
    </xf>
    <xf numFmtId="4" fontId="95" fillId="55" borderId="154" xfId="0" applyNumberFormat="1" applyFont="1" applyFill="1" applyBorder="1" applyAlignment="1">
      <alignment vertical="center"/>
    </xf>
    <xf numFmtId="168" fontId="10" fillId="0" borderId="69" xfId="0" applyNumberFormat="1" applyFont="1" applyFill="1" applyBorder="1" applyAlignment="1">
      <alignment horizontal="right" indent="1"/>
    </xf>
    <xf numFmtId="3" fontId="10" fillId="0" borderId="165" xfId="0" applyNumberFormat="1" applyFont="1" applyFill="1" applyBorder="1" applyAlignment="1">
      <alignment horizontal="right" indent="1"/>
    </xf>
    <xf numFmtId="4" fontId="10" fillId="0" borderId="165" xfId="0" applyNumberFormat="1" applyFont="1" applyFill="1" applyBorder="1"/>
    <xf numFmtId="168" fontId="10" fillId="0" borderId="70" xfId="0" applyNumberFormat="1" applyFont="1" applyFill="1" applyBorder="1" applyAlignment="1">
      <alignment horizontal="right" indent="1"/>
    </xf>
    <xf numFmtId="3" fontId="10" fillId="0" borderId="167" xfId="0" applyNumberFormat="1" applyFont="1" applyFill="1" applyBorder="1" applyAlignment="1">
      <alignment horizontal="right" indent="1"/>
    </xf>
    <xf numFmtId="4" fontId="10" fillId="0" borderId="167" xfId="0" applyNumberFormat="1" applyFont="1" applyFill="1" applyBorder="1"/>
    <xf numFmtId="168" fontId="10" fillId="0" borderId="115" xfId="0" applyNumberFormat="1" applyFont="1" applyFill="1" applyBorder="1" applyAlignment="1">
      <alignment horizontal="right" indent="1"/>
    </xf>
    <xf numFmtId="3" fontId="10" fillId="0" borderId="169" xfId="0" applyNumberFormat="1" applyFont="1" applyFill="1" applyBorder="1" applyAlignment="1">
      <alignment horizontal="right" indent="1"/>
    </xf>
    <xf numFmtId="4" fontId="10" fillId="0" borderId="169" xfId="0" applyNumberFormat="1" applyFont="1" applyFill="1" applyBorder="1"/>
    <xf numFmtId="0" fontId="48" fillId="14" borderId="0" xfId="0" applyFont="1" applyFill="1" applyAlignment="1">
      <alignment horizontal="center" vertical="center"/>
    </xf>
    <xf numFmtId="0" fontId="52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3" fontId="0" fillId="0" borderId="14" xfId="0" applyNumberForma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123" fillId="0" borderId="6" xfId="0" applyFont="1" applyBorder="1" applyAlignment="1">
      <alignment horizontal="center" vertical="center"/>
    </xf>
    <xf numFmtId="0" fontId="80" fillId="3" borderId="7" xfId="0" applyFont="1" applyFill="1" applyBorder="1" applyAlignment="1">
      <alignment horizontal="center" vertical="center"/>
    </xf>
    <xf numFmtId="0" fontId="80" fillId="3" borderId="8" xfId="0" applyFont="1" applyFill="1" applyBorder="1" applyAlignment="1">
      <alignment horizontal="center" vertical="center"/>
    </xf>
    <xf numFmtId="2" fontId="80" fillId="3" borderId="7" xfId="0" applyNumberFormat="1" applyFont="1" applyFill="1" applyBorder="1" applyAlignment="1">
      <alignment horizontal="center" vertical="center" wrapText="1"/>
    </xf>
    <xf numFmtId="2" fontId="80" fillId="3" borderId="8" xfId="0" applyNumberFormat="1" applyFont="1" applyFill="1" applyBorder="1" applyAlignment="1">
      <alignment horizontal="center" vertical="center" wrapText="1"/>
    </xf>
    <xf numFmtId="0" fontId="81" fillId="3" borderId="7" xfId="0" applyFont="1" applyFill="1" applyBorder="1" applyAlignment="1">
      <alignment horizontal="center" vertical="center" wrapText="1"/>
    </xf>
    <xf numFmtId="0" fontId="81" fillId="3" borderId="8" xfId="0" applyFont="1" applyFill="1" applyBorder="1" applyAlignment="1">
      <alignment horizontal="center" vertical="center" wrapText="1"/>
    </xf>
    <xf numFmtId="0" fontId="81" fillId="3" borderId="18" xfId="0" applyFont="1" applyFill="1" applyBorder="1" applyAlignment="1">
      <alignment horizontal="center" vertical="center" wrapText="1"/>
    </xf>
    <xf numFmtId="0" fontId="81" fillId="3" borderId="13" xfId="0" applyFont="1" applyFill="1" applyBorder="1" applyAlignment="1">
      <alignment horizontal="center" vertical="center" wrapText="1"/>
    </xf>
    <xf numFmtId="0" fontId="84" fillId="3" borderId="7" xfId="0" applyFont="1" applyFill="1" applyBorder="1" applyAlignment="1">
      <alignment horizontal="center" vertical="center" wrapText="1"/>
    </xf>
    <xf numFmtId="0" fontId="84" fillId="3" borderId="5" xfId="0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center" vertical="center"/>
    </xf>
    <xf numFmtId="0" fontId="84" fillId="3" borderId="3" xfId="0" applyFont="1" applyFill="1" applyBorder="1" applyAlignment="1">
      <alignment horizontal="center" vertical="center"/>
    </xf>
    <xf numFmtId="0" fontId="84" fillId="3" borderId="4" xfId="0" applyFont="1" applyFill="1" applyBorder="1" applyAlignment="1">
      <alignment horizontal="center" vertical="center"/>
    </xf>
    <xf numFmtId="0" fontId="84" fillId="3" borderId="11" xfId="0" applyFont="1" applyFill="1" applyBorder="1" applyAlignment="1">
      <alignment horizontal="center" vertical="center" wrapText="1"/>
    </xf>
    <xf numFmtId="0" fontId="84" fillId="3" borderId="14" xfId="0" applyFont="1" applyFill="1" applyBorder="1" applyAlignment="1">
      <alignment horizontal="center" vertical="center" wrapText="1"/>
    </xf>
    <xf numFmtId="0" fontId="84" fillId="3" borderId="18" xfId="0" applyFont="1" applyFill="1" applyBorder="1" applyAlignment="1">
      <alignment horizontal="center" vertical="center" wrapText="1"/>
    </xf>
    <xf numFmtId="0" fontId="83" fillId="0" borderId="0" xfId="0" applyFont="1" applyBorder="1" applyAlignment="1">
      <alignment horizontal="center" vertical="center"/>
    </xf>
    <xf numFmtId="0" fontId="84" fillId="3" borderId="2" xfId="0" applyFont="1" applyFill="1" applyBorder="1" applyAlignment="1">
      <alignment horizontal="center" vertical="center" wrapText="1"/>
    </xf>
    <xf numFmtId="0" fontId="84" fillId="3" borderId="3" xfId="0" applyFont="1" applyFill="1" applyBorder="1" applyAlignment="1">
      <alignment horizontal="center" vertical="center" wrapText="1"/>
    </xf>
    <xf numFmtId="0" fontId="84" fillId="3" borderId="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113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56" fillId="19" borderId="11" xfId="0" applyFont="1" applyFill="1" applyBorder="1" applyAlignment="1">
      <alignment horizontal="center" vertical="center" wrapText="1"/>
    </xf>
    <xf numFmtId="0" fontId="56" fillId="19" borderId="14" xfId="0" applyFont="1" applyFill="1" applyBorder="1" applyAlignment="1">
      <alignment horizontal="center" vertical="center" wrapText="1"/>
    </xf>
    <xf numFmtId="0" fontId="56" fillId="19" borderId="18" xfId="0" applyFont="1" applyFill="1" applyBorder="1" applyAlignment="1">
      <alignment horizontal="center" vertical="center" wrapText="1"/>
    </xf>
    <xf numFmtId="0" fontId="77" fillId="3" borderId="139" xfId="0" applyFont="1" applyFill="1" applyBorder="1" applyAlignment="1">
      <alignment horizontal="center" vertical="center"/>
    </xf>
    <xf numFmtId="0" fontId="77" fillId="3" borderId="34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14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121" fillId="19" borderId="55" xfId="0" applyFont="1" applyFill="1" applyBorder="1" applyAlignment="1">
      <alignment horizontal="center" vertical="center" wrapText="1"/>
    </xf>
    <xf numFmtId="0" fontId="121" fillId="19" borderId="61" xfId="0" applyFont="1" applyFill="1" applyBorder="1" applyAlignment="1">
      <alignment horizontal="center" vertical="center" wrapText="1"/>
    </xf>
    <xf numFmtId="0" fontId="48" fillId="19" borderId="2" xfId="0" applyFont="1" applyFill="1" applyBorder="1" applyAlignment="1">
      <alignment horizontal="center" vertical="center" wrapText="1"/>
    </xf>
    <xf numFmtId="0" fontId="48" fillId="19" borderId="3" xfId="0" applyFont="1" applyFill="1" applyBorder="1" applyAlignment="1">
      <alignment horizontal="center" vertical="center" wrapText="1"/>
    </xf>
    <xf numFmtId="0" fontId="48" fillId="19" borderId="4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75" fillId="19" borderId="2" xfId="0" applyFont="1" applyFill="1" applyBorder="1" applyAlignment="1">
      <alignment horizontal="center" vertical="center"/>
    </xf>
    <xf numFmtId="0" fontId="75" fillId="19" borderId="14" xfId="0" applyFont="1" applyFill="1" applyBorder="1" applyAlignment="1">
      <alignment horizontal="center" vertical="center"/>
    </xf>
    <xf numFmtId="0" fontId="75" fillId="19" borderId="4" xfId="0" applyFont="1" applyFill="1" applyBorder="1" applyAlignment="1">
      <alignment horizontal="center" vertical="center"/>
    </xf>
    <xf numFmtId="0" fontId="75" fillId="19" borderId="2" xfId="0" applyFont="1" applyFill="1" applyBorder="1" applyAlignment="1">
      <alignment horizontal="center" vertical="center" wrapText="1"/>
    </xf>
    <xf numFmtId="0" fontId="75" fillId="19" borderId="4" xfId="0" applyFont="1" applyFill="1" applyBorder="1" applyAlignment="1">
      <alignment horizontal="center" vertical="center" wrapText="1"/>
    </xf>
    <xf numFmtId="0" fontId="67" fillId="54" borderId="95" xfId="0" applyFont="1" applyFill="1" applyBorder="1" applyAlignment="1">
      <alignment horizontal="center" vertical="center" wrapText="1"/>
    </xf>
    <xf numFmtId="0" fontId="67" fillId="54" borderId="131" xfId="0" applyFont="1" applyFill="1" applyBorder="1" applyAlignment="1">
      <alignment horizontal="center" vertical="center" wrapText="1"/>
    </xf>
    <xf numFmtId="0" fontId="67" fillId="54" borderId="130" xfId="0" applyFont="1" applyFill="1" applyBorder="1" applyAlignment="1">
      <alignment horizontal="center" vertical="center" wrapText="1"/>
    </xf>
    <xf numFmtId="0" fontId="67" fillId="54" borderId="124" xfId="0" applyFont="1" applyFill="1" applyBorder="1" applyAlignment="1">
      <alignment horizontal="center" vertical="center" wrapText="1"/>
    </xf>
    <xf numFmtId="0" fontId="67" fillId="54" borderId="2" xfId="0" applyFont="1" applyFill="1" applyBorder="1" applyAlignment="1">
      <alignment horizontal="center" vertical="center" wrapText="1"/>
    </xf>
    <xf numFmtId="0" fontId="67" fillId="52" borderId="98" xfId="0" applyFont="1" applyFill="1" applyBorder="1" applyAlignment="1">
      <alignment horizontal="center" vertical="center" wrapText="1"/>
    </xf>
    <xf numFmtId="0" fontId="67" fillId="52" borderId="124" xfId="0" applyFont="1" applyFill="1" applyBorder="1" applyAlignment="1">
      <alignment horizontal="center" vertical="center" wrapText="1"/>
    </xf>
    <xf numFmtId="0" fontId="67" fillId="52" borderId="130" xfId="0" applyFont="1" applyFill="1" applyBorder="1" applyAlignment="1">
      <alignment horizontal="center" vertical="center" wrapText="1"/>
    </xf>
    <xf numFmtId="0" fontId="67" fillId="52" borderId="2" xfId="0" applyFont="1" applyFill="1" applyBorder="1" applyAlignment="1">
      <alignment horizontal="center" vertical="center" wrapText="1"/>
    </xf>
    <xf numFmtId="0" fontId="95" fillId="53" borderId="81" xfId="0" applyFont="1" applyFill="1" applyBorder="1" applyAlignment="1">
      <alignment horizontal="center" vertical="center" wrapText="1"/>
    </xf>
    <xf numFmtId="0" fontId="95" fillId="53" borderId="82" xfId="0" applyFont="1" applyFill="1" applyBorder="1" applyAlignment="1">
      <alignment horizontal="center" vertical="center" wrapText="1"/>
    </xf>
    <xf numFmtId="0" fontId="95" fillId="53" borderId="116" xfId="0" applyFont="1" applyFill="1" applyBorder="1" applyAlignment="1">
      <alignment horizontal="center" vertical="center" wrapText="1"/>
    </xf>
    <xf numFmtId="0" fontId="67" fillId="54" borderId="97" xfId="0" applyFont="1" applyFill="1" applyBorder="1" applyAlignment="1">
      <alignment horizontal="center" vertical="center" wrapText="1"/>
    </xf>
    <xf numFmtId="0" fontId="67" fillId="54" borderId="117" xfId="0" applyFont="1" applyFill="1" applyBorder="1" applyAlignment="1">
      <alignment horizontal="center" vertical="center" wrapText="1"/>
    </xf>
    <xf numFmtId="0" fontId="67" fillId="50" borderId="81" xfId="0" applyFont="1" applyFill="1" applyBorder="1" applyAlignment="1">
      <alignment horizontal="center" vertical="center" wrapText="1"/>
    </xf>
    <xf numFmtId="0" fontId="67" fillId="50" borderId="82" xfId="0" applyFont="1" applyFill="1" applyBorder="1" applyAlignment="1">
      <alignment horizontal="center" vertical="center" wrapText="1"/>
    </xf>
    <xf numFmtId="0" fontId="67" fillId="50" borderId="126" xfId="0" applyFont="1" applyFill="1" applyBorder="1" applyAlignment="1">
      <alignment horizontal="center" vertical="center" wrapText="1"/>
    </xf>
    <xf numFmtId="0" fontId="67" fillId="14" borderId="127" xfId="0" applyFont="1" applyFill="1" applyBorder="1" applyAlignment="1">
      <alignment horizontal="center" vertical="center" wrapText="1"/>
    </xf>
    <xf numFmtId="0" fontId="67" fillId="14" borderId="86" xfId="0" applyFont="1" applyFill="1" applyBorder="1" applyAlignment="1">
      <alignment horizontal="center" vertical="center" wrapText="1"/>
    </xf>
    <xf numFmtId="0" fontId="67" fillId="14" borderId="128" xfId="0" applyFont="1" applyFill="1" applyBorder="1" applyAlignment="1">
      <alignment horizontal="center" vertical="center" wrapText="1"/>
    </xf>
    <xf numFmtId="0" fontId="95" fillId="51" borderId="81" xfId="0" applyFont="1" applyFill="1" applyBorder="1" applyAlignment="1">
      <alignment horizontal="center" vertical="center" wrapText="1"/>
    </xf>
    <xf numFmtId="0" fontId="95" fillId="51" borderId="82" xfId="0" applyFont="1" applyFill="1" applyBorder="1" applyAlignment="1">
      <alignment horizontal="center" vertical="center" wrapText="1"/>
    </xf>
    <xf numFmtId="0" fontId="95" fillId="51" borderId="116" xfId="0" applyFont="1" applyFill="1" applyBorder="1" applyAlignment="1">
      <alignment horizontal="center" vertical="center" wrapText="1"/>
    </xf>
    <xf numFmtId="0" fontId="67" fillId="52" borderId="96" xfId="0" applyFont="1" applyFill="1" applyBorder="1" applyAlignment="1">
      <alignment horizontal="center" vertical="center" wrapText="1"/>
    </xf>
    <xf numFmtId="0" fontId="67" fillId="52" borderId="117" xfId="0" applyFont="1" applyFill="1" applyBorder="1" applyAlignment="1">
      <alignment horizontal="center" vertical="center" wrapText="1"/>
    </xf>
    <xf numFmtId="0" fontId="67" fillId="52" borderId="129" xfId="0" applyFont="1" applyFill="1" applyBorder="1" applyAlignment="1">
      <alignment horizontal="center" vertical="center" wrapText="1"/>
    </xf>
    <xf numFmtId="0" fontId="67" fillId="52" borderId="97" xfId="0" applyFont="1" applyFill="1" applyBorder="1" applyAlignment="1">
      <alignment horizontal="center" vertical="center" wrapText="1"/>
    </xf>
    <xf numFmtId="0" fontId="95" fillId="49" borderId="81" xfId="0" applyFont="1" applyFill="1" applyBorder="1" applyAlignment="1">
      <alignment horizontal="center" vertical="center" wrapText="1"/>
    </xf>
    <xf numFmtId="0" fontId="95" fillId="49" borderId="82" xfId="0" applyFont="1" applyFill="1" applyBorder="1" applyAlignment="1">
      <alignment horizontal="center" vertical="center" wrapText="1"/>
    </xf>
    <xf numFmtId="0" fontId="95" fillId="49" borderId="116" xfId="0" applyFont="1" applyFill="1" applyBorder="1" applyAlignment="1">
      <alignment horizontal="center" vertical="center" wrapText="1"/>
    </xf>
    <xf numFmtId="0" fontId="67" fillId="50" borderId="91" xfId="0" applyFont="1" applyFill="1" applyBorder="1" applyAlignment="1">
      <alignment horizontal="center" vertical="center" wrapText="1"/>
    </xf>
    <xf numFmtId="0" fontId="67" fillId="50" borderId="92" xfId="0" applyFont="1" applyFill="1" applyBorder="1" applyAlignment="1">
      <alignment horizontal="center" vertical="center" wrapText="1"/>
    </xf>
    <xf numFmtId="0" fontId="67" fillId="50" borderId="94" xfId="0" applyFont="1" applyFill="1" applyBorder="1" applyAlignment="1">
      <alignment horizontal="center" vertical="center" wrapText="1"/>
    </xf>
    <xf numFmtId="0" fontId="67" fillId="50" borderId="89" xfId="0" applyFont="1" applyFill="1" applyBorder="1" applyAlignment="1">
      <alignment horizontal="center" vertical="center" wrapText="1"/>
    </xf>
    <xf numFmtId="0" fontId="67" fillId="50" borderId="6" xfId="0" applyFont="1" applyFill="1" applyBorder="1" applyAlignment="1">
      <alignment horizontal="center" vertical="center" wrapText="1"/>
    </xf>
    <xf numFmtId="0" fontId="67" fillId="50" borderId="12" xfId="0" applyFont="1" applyFill="1" applyBorder="1" applyAlignment="1">
      <alignment horizontal="center" vertical="center" wrapText="1"/>
    </xf>
    <xf numFmtId="0" fontId="67" fillId="0" borderId="99" xfId="0" applyFont="1" applyBorder="1" applyAlignment="1">
      <alignment horizontal="center" vertical="center" wrapText="1"/>
    </xf>
    <xf numFmtId="0" fontId="67" fillId="0" borderId="123" xfId="0" applyFont="1" applyBorder="1" applyAlignment="1">
      <alignment horizontal="center" vertical="center" wrapText="1"/>
    </xf>
    <xf numFmtId="0" fontId="67" fillId="50" borderId="97" xfId="0" applyFont="1" applyFill="1" applyBorder="1" applyAlignment="1">
      <alignment horizontal="center" vertical="center" wrapText="1"/>
    </xf>
    <xf numFmtId="0" fontId="67" fillId="50" borderId="117" xfId="0" applyFont="1" applyFill="1" applyBorder="1" applyAlignment="1">
      <alignment horizontal="center" vertical="center" wrapText="1"/>
    </xf>
    <xf numFmtId="0" fontId="67" fillId="50" borderId="2" xfId="0" applyFont="1" applyFill="1" applyBorder="1" applyAlignment="1">
      <alignment horizontal="center" vertical="center" wrapText="1"/>
    </xf>
    <xf numFmtId="0" fontId="67" fillId="50" borderId="124" xfId="0" applyFont="1" applyFill="1" applyBorder="1" applyAlignment="1">
      <alignment horizontal="center" vertical="center" wrapText="1"/>
    </xf>
    <xf numFmtId="0" fontId="67" fillId="50" borderId="95" xfId="0" applyFont="1" applyFill="1" applyBorder="1" applyAlignment="1">
      <alignment horizontal="center" vertical="center" wrapText="1"/>
    </xf>
    <xf numFmtId="0" fontId="67" fillId="50" borderId="14" xfId="0" applyFont="1" applyFill="1" applyBorder="1" applyAlignment="1">
      <alignment horizontal="center" vertical="center" wrapText="1"/>
    </xf>
    <xf numFmtId="0" fontId="67" fillId="50" borderId="18" xfId="0" applyFont="1" applyFill="1" applyBorder="1" applyAlignment="1">
      <alignment horizontal="center" vertical="center" wrapText="1"/>
    </xf>
    <xf numFmtId="0" fontId="67" fillId="50" borderId="83" xfId="0" applyFont="1" applyFill="1" applyBorder="1" applyAlignment="1">
      <alignment horizontal="center" vertical="center" wrapText="1"/>
    </xf>
    <xf numFmtId="0" fontId="67" fillId="50" borderId="0" xfId="0" applyFont="1" applyFill="1" applyBorder="1" applyAlignment="1">
      <alignment horizontal="center" vertical="center" wrapText="1"/>
    </xf>
    <xf numFmtId="0" fontId="67" fillId="50" borderId="13" xfId="0" applyFont="1" applyFill="1" applyBorder="1" applyAlignment="1">
      <alignment horizontal="center" vertical="center" wrapText="1"/>
    </xf>
    <xf numFmtId="0" fontId="67" fillId="50" borderId="85" xfId="0" applyFont="1" applyFill="1" applyBorder="1" applyAlignment="1">
      <alignment horizontal="center" vertical="center" wrapText="1"/>
    </xf>
    <xf numFmtId="0" fontId="67" fillId="50" borderId="86" xfId="0" applyFont="1" applyFill="1" applyBorder="1" applyAlignment="1">
      <alignment horizontal="center" vertical="center" wrapText="1"/>
    </xf>
    <xf numFmtId="0" fontId="67" fillId="50" borderId="87" xfId="0" applyFont="1" applyFill="1" applyBorder="1" applyAlignment="1">
      <alignment horizontal="center" vertical="center" wrapText="1"/>
    </xf>
    <xf numFmtId="0" fontId="67" fillId="14" borderId="125" xfId="0" applyFont="1" applyFill="1" applyBorder="1" applyAlignment="1">
      <alignment horizontal="center" vertical="center" wrapText="1"/>
    </xf>
    <xf numFmtId="0" fontId="67" fillId="14" borderId="8" xfId="0" applyFont="1" applyFill="1" applyBorder="1" applyAlignment="1">
      <alignment horizontal="center" vertical="center" wrapText="1"/>
    </xf>
    <xf numFmtId="0" fontId="67" fillId="14" borderId="121" xfId="0" applyFont="1" applyFill="1" applyBorder="1" applyAlignment="1">
      <alignment horizontal="center" vertical="center" wrapText="1"/>
    </xf>
    <xf numFmtId="0" fontId="94" fillId="0" borderId="0" xfId="0" applyFont="1" applyAlignment="1">
      <alignment horizontal="center" vertical="center" wrapText="1"/>
    </xf>
    <xf numFmtId="0" fontId="95" fillId="47" borderId="81" xfId="0" applyFont="1" applyFill="1" applyBorder="1" applyAlignment="1">
      <alignment horizontal="center" vertical="center" wrapText="1"/>
    </xf>
    <xf numFmtId="0" fontId="95" fillId="47" borderId="82" xfId="0" applyFont="1" applyFill="1" applyBorder="1" applyAlignment="1">
      <alignment horizontal="center" vertical="center" wrapText="1"/>
    </xf>
    <xf numFmtId="0" fontId="95" fillId="47" borderId="116" xfId="0" applyFont="1" applyFill="1" applyBorder="1" applyAlignment="1">
      <alignment horizontal="center" vertical="center" wrapText="1"/>
    </xf>
    <xf numFmtId="0" fontId="67" fillId="48" borderId="91" xfId="0" applyFont="1" applyFill="1" applyBorder="1" applyAlignment="1">
      <alignment horizontal="center" vertical="center" wrapText="1"/>
    </xf>
    <xf numFmtId="0" fontId="67" fillId="48" borderId="92" xfId="0" applyFont="1" applyFill="1" applyBorder="1" applyAlignment="1">
      <alignment horizontal="center" vertical="center" wrapText="1"/>
    </xf>
    <xf numFmtId="0" fontId="67" fillId="48" borderId="94" xfId="0" applyFont="1" applyFill="1" applyBorder="1" applyAlignment="1">
      <alignment horizontal="center" vertical="center" wrapText="1"/>
    </xf>
    <xf numFmtId="0" fontId="67" fillId="48" borderId="118" xfId="0" applyFont="1" applyFill="1" applyBorder="1" applyAlignment="1">
      <alignment horizontal="center" vertical="center" wrapText="1"/>
    </xf>
    <xf numFmtId="0" fontId="67" fillId="48" borderId="119" xfId="0" applyFont="1" applyFill="1" applyBorder="1" applyAlignment="1">
      <alignment horizontal="center" vertical="center" wrapText="1"/>
    </xf>
    <xf numFmtId="0" fontId="67" fillId="48" borderId="120" xfId="0" applyFont="1" applyFill="1" applyBorder="1" applyAlignment="1">
      <alignment horizontal="center" vertical="center" wrapText="1"/>
    </xf>
    <xf numFmtId="0" fontId="67" fillId="0" borderId="121" xfId="0" applyFont="1" applyBorder="1" applyAlignment="1">
      <alignment horizontal="center" vertical="center" wrapText="1"/>
    </xf>
    <xf numFmtId="0" fontId="67" fillId="48" borderId="97" xfId="0" applyFont="1" applyFill="1" applyBorder="1" applyAlignment="1">
      <alignment horizontal="center" vertical="center" wrapText="1"/>
    </xf>
    <xf numFmtId="0" fontId="67" fillId="48" borderId="117" xfId="0" applyFont="1" applyFill="1" applyBorder="1" applyAlignment="1">
      <alignment horizontal="center" vertical="center" wrapText="1"/>
    </xf>
    <xf numFmtId="0" fontId="67" fillId="48" borderId="93" xfId="0" applyFont="1" applyFill="1" applyBorder="1" applyAlignment="1">
      <alignment horizontal="center" vertical="center" wrapText="1"/>
    </xf>
    <xf numFmtId="0" fontId="67" fillId="48" borderId="122" xfId="0" applyFont="1" applyFill="1" applyBorder="1" applyAlignment="1">
      <alignment horizontal="center" vertical="center" wrapText="1"/>
    </xf>
    <xf numFmtId="0" fontId="116" fillId="0" borderId="0" xfId="2" applyFont="1" applyBorder="1" applyAlignment="1">
      <alignment horizontal="center" vertical="center"/>
    </xf>
    <xf numFmtId="0" fontId="116" fillId="0" borderId="6" xfId="2" applyFont="1" applyBorder="1" applyAlignment="1">
      <alignment horizontal="center" vertical="center"/>
    </xf>
    <xf numFmtId="0" fontId="58" fillId="3" borderId="7" xfId="2" applyFont="1" applyFill="1" applyBorder="1" applyAlignment="1">
      <alignment horizontal="center" vertical="center"/>
    </xf>
    <xf numFmtId="0" fontId="58" fillId="3" borderId="8" xfId="2" applyFont="1" applyFill="1" applyBorder="1" applyAlignment="1">
      <alignment horizontal="center" vertical="center"/>
    </xf>
    <xf numFmtId="0" fontId="58" fillId="3" borderId="5" xfId="2" applyFont="1" applyFill="1" applyBorder="1" applyAlignment="1">
      <alignment horizontal="center" vertical="center"/>
    </xf>
    <xf numFmtId="0" fontId="59" fillId="3" borderId="47" xfId="2" applyFont="1" applyFill="1" applyBorder="1" applyAlignment="1">
      <alignment horizontal="center" vertical="center" wrapText="1"/>
    </xf>
    <xf numFmtId="0" fontId="59" fillId="3" borderId="48" xfId="2" applyFont="1" applyFill="1" applyBorder="1" applyAlignment="1">
      <alignment horizontal="center" vertical="center" wrapText="1"/>
    </xf>
    <xf numFmtId="0" fontId="59" fillId="3" borderId="49" xfId="2" applyFont="1" applyFill="1" applyBorder="1" applyAlignment="1">
      <alignment horizontal="center" vertical="center" wrapText="1"/>
    </xf>
    <xf numFmtId="0" fontId="60" fillId="3" borderId="17" xfId="2" applyFont="1" applyFill="1" applyBorder="1" applyAlignment="1">
      <alignment horizontal="center" vertical="center" wrapText="1"/>
    </xf>
    <xf numFmtId="0" fontId="60" fillId="3" borderId="29" xfId="2" applyFont="1" applyFill="1" applyBorder="1" applyAlignment="1">
      <alignment horizontal="center" vertical="center" wrapText="1"/>
    </xf>
    <xf numFmtId="0" fontId="60" fillId="3" borderId="16" xfId="2" applyFont="1" applyFill="1" applyBorder="1" applyAlignment="1">
      <alignment horizontal="center" vertical="center" wrapText="1"/>
    </xf>
    <xf numFmtId="0" fontId="53" fillId="3" borderId="157" xfId="2" applyFont="1" applyFill="1" applyBorder="1" applyAlignment="1">
      <alignment horizontal="center" vertical="center" wrapText="1"/>
    </xf>
    <xf numFmtId="0" fontId="53" fillId="3" borderId="41" xfId="2" applyFont="1" applyFill="1" applyBorder="1" applyAlignment="1">
      <alignment horizontal="center" vertical="center" wrapText="1"/>
    </xf>
    <xf numFmtId="0" fontId="53" fillId="3" borderId="38" xfId="2" applyFont="1" applyFill="1" applyBorder="1" applyAlignment="1">
      <alignment horizontal="center" vertical="center" wrapText="1"/>
    </xf>
    <xf numFmtId="0" fontId="53" fillId="3" borderId="158" xfId="12" applyFont="1" applyFill="1" applyBorder="1" applyAlignment="1">
      <alignment horizontal="center" vertical="center" wrapText="1"/>
    </xf>
    <xf numFmtId="0" fontId="53" fillId="3" borderId="32" xfId="12" applyFont="1" applyFill="1" applyBorder="1" applyAlignment="1">
      <alignment horizontal="center" vertical="center" wrapText="1"/>
    </xf>
    <xf numFmtId="0" fontId="53" fillId="3" borderId="46" xfId="12" applyFont="1" applyFill="1" applyBorder="1" applyAlignment="1">
      <alignment horizontal="center" vertical="center" wrapText="1"/>
    </xf>
    <xf numFmtId="0" fontId="53" fillId="3" borderId="159" xfId="2" applyFont="1" applyFill="1" applyBorder="1" applyAlignment="1">
      <alignment horizontal="center" vertical="center" wrapText="1"/>
    </xf>
    <xf numFmtId="0" fontId="53" fillId="3" borderId="20" xfId="2" applyFont="1" applyFill="1" applyBorder="1" applyAlignment="1">
      <alignment horizontal="center" vertical="center" wrapText="1"/>
    </xf>
    <xf numFmtId="0" fontId="53" fillId="3" borderId="45" xfId="2" applyFont="1" applyFill="1" applyBorder="1" applyAlignment="1">
      <alignment horizontal="center" vertical="center" wrapText="1"/>
    </xf>
    <xf numFmtId="0" fontId="116" fillId="0" borderId="6" xfId="2" applyFont="1" applyBorder="1" applyAlignment="1">
      <alignment horizontal="center" vertical="center" wrapText="1"/>
    </xf>
    <xf numFmtId="0" fontId="59" fillId="3" borderId="11" xfId="12" applyFont="1" applyFill="1" applyBorder="1" applyAlignment="1">
      <alignment horizontal="center" vertical="center" wrapText="1"/>
    </xf>
    <xf numFmtId="0" fontId="59" fillId="3" borderId="18" xfId="12" applyFont="1" applyFill="1" applyBorder="1" applyAlignment="1">
      <alignment horizontal="center" vertical="center" wrapText="1"/>
    </xf>
    <xf numFmtId="0" fontId="59" fillId="3" borderId="50" xfId="12" applyFont="1" applyFill="1" applyBorder="1" applyAlignment="1">
      <alignment horizontal="center" vertical="center" wrapText="1"/>
    </xf>
    <xf numFmtId="0" fontId="59" fillId="3" borderId="36" xfId="12" applyFont="1" applyFill="1" applyBorder="1" applyAlignment="1">
      <alignment horizontal="center" vertical="center" wrapText="1"/>
    </xf>
    <xf numFmtId="0" fontId="60" fillId="3" borderId="30" xfId="12" applyFont="1" applyFill="1" applyBorder="1" applyAlignment="1">
      <alignment horizontal="center" vertical="center" wrapText="1"/>
    </xf>
    <xf numFmtId="0" fontId="60" fillId="3" borderId="31" xfId="12" applyFont="1" applyFill="1" applyBorder="1" applyAlignment="1">
      <alignment horizontal="center" vertical="center" wrapText="1"/>
    </xf>
    <xf numFmtId="0" fontId="60" fillId="3" borderId="16" xfId="12" applyFont="1" applyFill="1" applyBorder="1" applyAlignment="1">
      <alignment horizontal="center" vertical="center" wrapText="1"/>
    </xf>
    <xf numFmtId="0" fontId="60" fillId="3" borderId="29" xfId="12" applyFont="1" applyFill="1" applyBorder="1" applyAlignment="1">
      <alignment horizontal="center" vertical="center" wrapText="1"/>
    </xf>
    <xf numFmtId="0" fontId="59" fillId="3" borderId="14" xfId="12" applyFont="1" applyFill="1" applyBorder="1" applyAlignment="1">
      <alignment horizontal="center" vertical="center" wrapText="1"/>
    </xf>
    <xf numFmtId="0" fontId="59" fillId="3" borderId="25" xfId="12" applyFont="1" applyFill="1" applyBorder="1" applyAlignment="1">
      <alignment horizontal="center" vertical="center" wrapText="1"/>
    </xf>
    <xf numFmtId="0" fontId="28" fillId="0" borderId="0" xfId="12" applyFont="1" applyFill="1" applyBorder="1" applyAlignment="1">
      <alignment horizontal="center" vertical="center" wrapText="1"/>
    </xf>
    <xf numFmtId="0" fontId="29" fillId="0" borderId="0" xfId="12" applyFont="1" applyFill="1" applyBorder="1" applyAlignment="1">
      <alignment horizontal="center"/>
    </xf>
    <xf numFmtId="0" fontId="62" fillId="0" borderId="0" xfId="2" applyFont="1" applyAlignment="1">
      <alignment horizontal="left" wrapText="1"/>
    </xf>
    <xf numFmtId="0" fontId="58" fillId="3" borderId="7" xfId="12" applyFont="1" applyFill="1" applyBorder="1" applyAlignment="1">
      <alignment horizontal="center" vertical="center" wrapText="1"/>
    </xf>
    <xf numFmtId="0" fontId="58" fillId="3" borderId="8" xfId="12" applyFont="1" applyFill="1" applyBorder="1" applyAlignment="1">
      <alignment horizontal="center" vertical="center" wrapText="1"/>
    </xf>
    <xf numFmtId="0" fontId="58" fillId="3" borderId="5" xfId="12" applyFont="1" applyFill="1" applyBorder="1" applyAlignment="1">
      <alignment horizontal="center" vertical="center" wrapText="1"/>
    </xf>
    <xf numFmtId="0" fontId="37" fillId="0" borderId="0" xfId="2" applyFont="1" applyAlignment="1">
      <alignment horizontal="center" vertical="center" textRotation="180"/>
    </xf>
    <xf numFmtId="0" fontId="47" fillId="0" borderId="0" xfId="2" applyFont="1" applyAlignment="1">
      <alignment horizontal="center" vertical="center"/>
    </xf>
    <xf numFmtId="0" fontId="47" fillId="0" borderId="6" xfId="2" applyFont="1" applyBorder="1" applyAlignment="1">
      <alignment horizontal="center" vertical="center"/>
    </xf>
    <xf numFmtId="0" fontId="43" fillId="0" borderId="11" xfId="2" applyFont="1" applyBorder="1" applyAlignment="1">
      <alignment horizontal="center" vertical="center" textRotation="90"/>
    </xf>
    <xf numFmtId="0" fontId="43" fillId="0" borderId="10" xfId="2" applyFont="1" applyBorder="1" applyAlignment="1">
      <alignment horizontal="center" vertical="center" textRotation="90"/>
    </xf>
    <xf numFmtId="0" fontId="43" fillId="0" borderId="50" xfId="2" applyFont="1" applyBorder="1" applyAlignment="1">
      <alignment horizontal="center" vertical="center" textRotation="90"/>
    </xf>
    <xf numFmtId="0" fontId="38" fillId="3" borderId="11" xfId="2" applyFont="1" applyFill="1" applyBorder="1" applyAlignment="1">
      <alignment horizontal="center" vertical="center" wrapText="1"/>
    </xf>
    <xf numFmtId="0" fontId="38" fillId="3" borderId="14" xfId="2" applyFont="1" applyFill="1" applyBorder="1" applyAlignment="1">
      <alignment horizontal="center" vertical="center" wrapText="1"/>
    </xf>
    <xf numFmtId="0" fontId="38" fillId="3" borderId="18" xfId="2" applyFont="1" applyFill="1" applyBorder="1" applyAlignment="1">
      <alignment horizontal="center" vertical="center" wrapText="1"/>
    </xf>
    <xf numFmtId="0" fontId="38" fillId="3" borderId="16" xfId="2" applyFont="1" applyFill="1" applyBorder="1" applyAlignment="1">
      <alignment horizontal="center" vertical="center" wrapText="1"/>
    </xf>
    <xf numFmtId="0" fontId="38" fillId="3" borderId="17" xfId="2" applyFont="1" applyFill="1" applyBorder="1" applyAlignment="1">
      <alignment horizontal="center" vertical="center" wrapText="1"/>
    </xf>
    <xf numFmtId="0" fontId="38" fillId="3" borderId="29" xfId="2" applyFont="1" applyFill="1" applyBorder="1" applyAlignment="1">
      <alignment horizontal="center" vertical="center" wrapText="1"/>
    </xf>
    <xf numFmtId="0" fontId="47" fillId="0" borderId="6" xfId="2" applyFont="1" applyBorder="1" applyAlignment="1">
      <alignment horizontal="center" vertical="center" wrapText="1"/>
    </xf>
    <xf numFmtId="0" fontId="45" fillId="0" borderId="137" xfId="2" applyFont="1" applyBorder="1" applyAlignment="1">
      <alignment horizontal="center" vertical="center"/>
    </xf>
    <xf numFmtId="0" fontId="45" fillId="0" borderId="133" xfId="2" applyFont="1" applyBorder="1" applyAlignment="1">
      <alignment horizontal="center" vertical="center"/>
    </xf>
    <xf numFmtId="0" fontId="45" fillId="0" borderId="136" xfId="2" applyFont="1" applyBorder="1" applyAlignment="1">
      <alignment horizontal="center" vertical="center"/>
    </xf>
    <xf numFmtId="0" fontId="45" fillId="0" borderId="134" xfId="2" applyFont="1" applyBorder="1" applyAlignment="1">
      <alignment horizontal="center" vertical="center"/>
    </xf>
    <xf numFmtId="0" fontId="45" fillId="0" borderId="135" xfId="2" applyFont="1" applyBorder="1" applyAlignment="1">
      <alignment horizontal="center" vertical="center"/>
    </xf>
    <xf numFmtId="3" fontId="38" fillId="3" borderId="11" xfId="2" applyNumberFormat="1" applyFont="1" applyFill="1" applyBorder="1" applyAlignment="1">
      <alignment horizontal="center" vertical="center" wrapText="1"/>
    </xf>
    <xf numFmtId="3" fontId="38" fillId="3" borderId="18" xfId="2" applyNumberFormat="1" applyFont="1" applyFill="1" applyBorder="1" applyAlignment="1">
      <alignment horizontal="center" vertical="center" wrapText="1"/>
    </xf>
    <xf numFmtId="3" fontId="38" fillId="3" borderId="16" xfId="2" applyNumberFormat="1" applyFont="1" applyFill="1" applyBorder="1" applyAlignment="1">
      <alignment horizontal="center" vertical="center" wrapText="1"/>
    </xf>
    <xf numFmtId="3" fontId="38" fillId="3" borderId="29" xfId="2" applyNumberFormat="1" applyFont="1" applyFill="1" applyBorder="1" applyAlignment="1">
      <alignment horizontal="center" vertical="center" wrapText="1"/>
    </xf>
    <xf numFmtId="0" fontId="45" fillId="0" borderId="133" xfId="2" applyFont="1" applyBorder="1" applyAlignment="1">
      <alignment horizontal="center" vertical="center" wrapText="1"/>
    </xf>
    <xf numFmtId="0" fontId="45" fillId="0" borderId="136" xfId="2" applyFont="1" applyBorder="1" applyAlignment="1">
      <alignment horizontal="center" vertical="center" wrapText="1"/>
    </xf>
    <xf numFmtId="0" fontId="45" fillId="0" borderId="135" xfId="2" applyFont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48" fillId="19" borderId="2" xfId="35" applyFont="1" applyFill="1" applyBorder="1" applyAlignment="1">
      <alignment horizontal="center" vertical="center" wrapText="1"/>
    </xf>
    <xf numFmtId="0" fontId="48" fillId="19" borderId="3" xfId="35" applyFont="1" applyFill="1" applyBorder="1" applyAlignment="1">
      <alignment horizontal="center" vertical="center" wrapText="1"/>
    </xf>
    <xf numFmtId="0" fontId="48" fillId="19" borderId="4" xfId="35" applyFont="1" applyFill="1" applyBorder="1" applyAlignment="1">
      <alignment horizontal="center" vertical="center" wrapText="1"/>
    </xf>
    <xf numFmtId="0" fontId="74" fillId="0" borderId="14" xfId="0" applyFont="1" applyBorder="1" applyAlignment="1">
      <alignment horizontal="left" vertical="center"/>
    </xf>
    <xf numFmtId="0" fontId="35" fillId="19" borderId="2" xfId="10" applyFont="1" applyFill="1" applyBorder="1" applyAlignment="1">
      <alignment horizontal="center" vertical="center" wrapText="1"/>
    </xf>
    <xf numFmtId="0" fontId="35" fillId="19" borderId="3" xfId="10" applyFont="1" applyFill="1" applyBorder="1" applyAlignment="1">
      <alignment horizontal="center" vertical="center" wrapText="1"/>
    </xf>
    <xf numFmtId="0" fontId="35" fillId="19" borderId="4" xfId="10" applyFont="1" applyFill="1" applyBorder="1" applyAlignment="1">
      <alignment horizontal="center" vertical="center" wrapText="1"/>
    </xf>
    <xf numFmtId="4" fontId="74" fillId="0" borderId="0" xfId="10" applyNumberFormat="1" applyFont="1" applyAlignment="1">
      <alignment horizontal="left" wrapText="1"/>
    </xf>
    <xf numFmtId="0" fontId="35" fillId="19" borderId="2" xfId="10" applyFont="1" applyFill="1" applyBorder="1" applyAlignment="1">
      <alignment horizontal="center" vertical="center"/>
    </xf>
    <xf numFmtId="0" fontId="35" fillId="19" borderId="3" xfId="10" applyFont="1" applyFill="1" applyBorder="1" applyAlignment="1">
      <alignment horizontal="center" vertical="center"/>
    </xf>
    <xf numFmtId="0" fontId="35" fillId="19" borderId="4" xfId="10" applyFont="1" applyFill="1" applyBorder="1" applyAlignment="1">
      <alignment horizontal="center" vertical="center"/>
    </xf>
    <xf numFmtId="0" fontId="35" fillId="19" borderId="2" xfId="11" applyFont="1" applyFill="1" applyBorder="1" applyAlignment="1">
      <alignment horizontal="center" vertical="center"/>
    </xf>
    <xf numFmtId="0" fontId="35" fillId="19" borderId="3" xfId="11" applyFont="1" applyFill="1" applyBorder="1" applyAlignment="1">
      <alignment horizontal="center" vertical="center"/>
    </xf>
    <xf numFmtId="0" fontId="35" fillId="19" borderId="4" xfId="11" applyFont="1" applyFill="1" applyBorder="1" applyAlignment="1">
      <alignment horizontal="center" vertical="center"/>
    </xf>
    <xf numFmtId="0" fontId="48" fillId="19" borderId="2" xfId="0" applyFont="1" applyFill="1" applyBorder="1" applyAlignment="1">
      <alignment horizontal="center" vertical="center"/>
    </xf>
    <xf numFmtId="0" fontId="48" fillId="19" borderId="3" xfId="0" applyFont="1" applyFill="1" applyBorder="1" applyAlignment="1">
      <alignment horizontal="center" vertical="center"/>
    </xf>
    <xf numFmtId="0" fontId="48" fillId="19" borderId="4" xfId="0" applyFont="1" applyFill="1" applyBorder="1" applyAlignment="1">
      <alignment horizontal="center" vertical="center"/>
    </xf>
    <xf numFmtId="0" fontId="28" fillId="3" borderId="7" xfId="11" applyFont="1" applyFill="1" applyBorder="1" applyAlignment="1">
      <alignment horizontal="center" vertical="center" wrapText="1"/>
    </xf>
    <xf numFmtId="0" fontId="28" fillId="3" borderId="8" xfId="11" applyFont="1" applyFill="1" applyBorder="1" applyAlignment="1">
      <alignment horizontal="center" vertical="center" wrapText="1"/>
    </xf>
    <xf numFmtId="0" fontId="28" fillId="3" borderId="5" xfId="1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28" fillId="3" borderId="2" xfId="11" applyFont="1" applyFill="1" applyBorder="1" applyAlignment="1">
      <alignment horizontal="center"/>
    </xf>
    <xf numFmtId="0" fontId="28" fillId="3" borderId="3" xfId="11" applyFont="1" applyFill="1" applyBorder="1" applyAlignment="1">
      <alignment horizontal="center"/>
    </xf>
    <xf numFmtId="0" fontId="28" fillId="3" borderId="4" xfId="11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8" fillId="3" borderId="2" xfId="11" applyFont="1" applyFill="1" applyBorder="1" applyAlignment="1">
      <alignment horizontal="center" vertical="center"/>
    </xf>
    <xf numFmtId="0" fontId="28" fillId="3" borderId="3" xfId="11" applyFont="1" applyFill="1" applyBorder="1" applyAlignment="1">
      <alignment horizontal="center" vertical="center"/>
    </xf>
    <xf numFmtId="0" fontId="28" fillId="3" borderId="4" xfId="11" applyFont="1" applyFill="1" applyBorder="1" applyAlignment="1">
      <alignment horizontal="center" vertical="center"/>
    </xf>
    <xf numFmtId="0" fontId="28" fillId="3" borderId="2" xfId="11" applyFont="1" applyFill="1" applyBorder="1" applyAlignment="1">
      <alignment horizontal="center" vertical="center" wrapText="1"/>
    </xf>
    <xf numFmtId="0" fontId="28" fillId="3" borderId="3" xfId="11" applyFont="1" applyFill="1" applyBorder="1" applyAlignment="1">
      <alignment horizontal="center" vertical="center" wrapText="1"/>
    </xf>
    <xf numFmtId="0" fontId="28" fillId="3" borderId="4" xfId="11" applyFont="1" applyFill="1" applyBorder="1" applyAlignment="1">
      <alignment horizontal="center" vertical="center" wrapText="1"/>
    </xf>
    <xf numFmtId="0" fontId="26" fillId="45" borderId="2" xfId="0" applyFont="1" applyFill="1" applyBorder="1" applyAlignment="1">
      <alignment horizontal="center" vertical="center"/>
    </xf>
    <xf numFmtId="0" fontId="26" fillId="45" borderId="3" xfId="0" applyFont="1" applyFill="1" applyBorder="1" applyAlignment="1">
      <alignment horizontal="center" vertical="center"/>
    </xf>
    <xf numFmtId="0" fontId="26" fillId="45" borderId="4" xfId="0" applyFont="1" applyFill="1" applyBorder="1" applyAlignment="1">
      <alignment horizontal="center" vertical="center"/>
    </xf>
    <xf numFmtId="0" fontId="30" fillId="46" borderId="11" xfId="0" applyFont="1" applyFill="1" applyBorder="1" applyAlignment="1">
      <alignment horizontal="center" vertical="center" wrapText="1"/>
    </xf>
    <xf numFmtId="0" fontId="30" fillId="46" borderId="10" xfId="0" applyFont="1" applyFill="1" applyBorder="1" applyAlignment="1">
      <alignment horizontal="center" vertical="center" wrapText="1"/>
    </xf>
    <xf numFmtId="0" fontId="30" fillId="46" borderId="9" xfId="0" applyFont="1" applyFill="1" applyBorder="1" applyAlignment="1">
      <alignment horizontal="center" vertical="center" wrapText="1"/>
    </xf>
    <xf numFmtId="0" fontId="30" fillId="46" borderId="7" xfId="0" applyFont="1" applyFill="1" applyBorder="1" applyAlignment="1">
      <alignment horizontal="center" vertical="center"/>
    </xf>
    <xf numFmtId="0" fontId="30" fillId="46" borderId="8" xfId="0" applyFont="1" applyFill="1" applyBorder="1" applyAlignment="1">
      <alignment horizontal="center" vertical="center"/>
    </xf>
    <xf numFmtId="0" fontId="30" fillId="46" borderId="5" xfId="0" applyFont="1" applyFill="1" applyBorder="1" applyAlignment="1">
      <alignment horizontal="center" vertical="center"/>
    </xf>
    <xf numFmtId="0" fontId="30" fillId="46" borderId="18" xfId="0" applyFont="1" applyFill="1" applyBorder="1" applyAlignment="1">
      <alignment horizontal="center" vertical="center" wrapText="1"/>
    </xf>
    <xf numFmtId="0" fontId="30" fillId="46" borderId="13" xfId="0" applyFont="1" applyFill="1" applyBorder="1" applyAlignment="1">
      <alignment horizontal="center" vertical="center"/>
    </xf>
    <xf numFmtId="0" fontId="30" fillId="46" borderId="12" xfId="0" applyFont="1" applyFill="1" applyBorder="1" applyAlignment="1">
      <alignment horizontal="center" vertical="center"/>
    </xf>
  </cellXfs>
  <cellStyles count="112">
    <cellStyle name="20 % – Zvýraznění1" xfId="63" builtinId="30" customBuiltin="1"/>
    <cellStyle name="20 % – Zvýraznění1 2" xfId="17"/>
    <cellStyle name="20 % – Zvýraznění2" xfId="1" builtinId="34" customBuiltin="1"/>
    <cellStyle name="20 % – Zvýraznění2 2" xfId="18"/>
    <cellStyle name="20 % – Zvýraznění3" xfId="70" builtinId="38" customBuiltin="1"/>
    <cellStyle name="20 % – Zvýraznění3 2" xfId="19"/>
    <cellStyle name="20 % – Zvýraznění4" xfId="74" builtinId="42" customBuiltin="1"/>
    <cellStyle name="20 % – Zvýraznění4 2" xfId="20"/>
    <cellStyle name="20 % – Zvýraznění5" xfId="78" builtinId="46" customBuiltin="1"/>
    <cellStyle name="20 % – Zvýraznění6" xfId="82" builtinId="50" customBuiltin="1"/>
    <cellStyle name="40 % – Zvýraznění1" xfId="64" builtinId="31" customBuiltin="1"/>
    <cellStyle name="40 % – Zvýraznění2" xfId="67" builtinId="35" customBuiltin="1"/>
    <cellStyle name="40 % – Zvýraznění3" xfId="71" builtinId="39" customBuiltin="1"/>
    <cellStyle name="40 % – Zvýraznění3 2" xfId="21"/>
    <cellStyle name="40 % – Zvýraznění4" xfId="75" builtinId="43" customBuiltin="1"/>
    <cellStyle name="40 % – Zvýraznění5" xfId="79" builtinId="47" customBuiltin="1"/>
    <cellStyle name="40 % – Zvýraznění6" xfId="83" builtinId="51" customBuiltin="1"/>
    <cellStyle name="60 % – Zvýraznění1" xfId="65" builtinId="32" customBuiltin="1"/>
    <cellStyle name="60 % – Zvýraznění2" xfId="68" builtinId="36" customBuiltin="1"/>
    <cellStyle name="60 % – Zvýraznění3" xfId="72" builtinId="40" customBuiltin="1"/>
    <cellStyle name="60 % – Zvýraznění3 2" xfId="22"/>
    <cellStyle name="60 % – Zvýraznění4" xfId="76" builtinId="44" customBuiltin="1"/>
    <cellStyle name="60 % – Zvýraznění4 2" xfId="23"/>
    <cellStyle name="60 % – Zvýraznění5" xfId="80" builtinId="48" customBuiltin="1"/>
    <cellStyle name="60 % – Zvýraznění6" xfId="84" builtinId="52" customBuiltin="1"/>
    <cellStyle name="60 % – Zvýraznění6 2" xfId="24"/>
    <cellStyle name="Celkem" xfId="61" builtinId="25" customBuiltin="1"/>
    <cellStyle name="Datum" xfId="3"/>
    <cellStyle name="Finanční0" xfId="4"/>
    <cellStyle name="Chybně" xfId="51" builtinId="27" customBuiltin="1"/>
    <cellStyle name="Kontrolní buňka" xfId="57" builtinId="23" customBuiltin="1"/>
    <cellStyle name="Měna0" xfId="5"/>
    <cellStyle name="Nadpis 1" xfId="46" builtinId="16" customBuiltin="1"/>
    <cellStyle name="Nadpis 2" xfId="47" builtinId="17" customBuiltin="1"/>
    <cellStyle name="Nadpis 3" xfId="48" builtinId="18" customBuiltin="1"/>
    <cellStyle name="Nadpis 4" xfId="49" builtinId="19" customBuiltin="1"/>
    <cellStyle name="Název" xfId="45" builtinId="15" customBuiltin="1"/>
    <cellStyle name="Neutrální" xfId="52" builtinId="28" customBuiltin="1"/>
    <cellStyle name="Normální" xfId="0" builtinId="0"/>
    <cellStyle name="Normální 10" xfId="14"/>
    <cellStyle name="Normální 11" xfId="108"/>
    <cellStyle name="Normální 2" xfId="2"/>
    <cellStyle name="Normální 2 2" xfId="11"/>
    <cellStyle name="Normální 2 2 2" xfId="27"/>
    <cellStyle name="Normální 2 2 3" xfId="28"/>
    <cellStyle name="Normální 2 3" xfId="29"/>
    <cellStyle name="Normální 3" xfId="10"/>
    <cellStyle name="Normální 3 2" xfId="13"/>
    <cellStyle name="Normální 3 3" xfId="30"/>
    <cellStyle name="Normální 3 4" xfId="31"/>
    <cellStyle name="Normální 4" xfId="12"/>
    <cellStyle name="Normální 4 2" xfId="85"/>
    <cellStyle name="Normální 5" xfId="25"/>
    <cellStyle name="Normální 5 2" xfId="35"/>
    <cellStyle name="Normální 5 3" xfId="36"/>
    <cellStyle name="Normální 5 4" xfId="37"/>
    <cellStyle name="Normální 5 5" xfId="38"/>
    <cellStyle name="Normální 5 6" xfId="39"/>
    <cellStyle name="Normální 6" xfId="15"/>
    <cellStyle name="Normální 6 2" xfId="16"/>
    <cellStyle name="Normální 6 2 2" xfId="107"/>
    <cellStyle name="Normální 7" xfId="40"/>
    <cellStyle name="Normální 7 2" xfId="41"/>
    <cellStyle name="Normální 7 3" xfId="44"/>
    <cellStyle name="Normální 8" xfId="42"/>
    <cellStyle name="Normální 9" xfId="43"/>
    <cellStyle name="Pevný" xfId="6"/>
    <cellStyle name="Poznámka" xfId="59" builtinId="10" customBuiltin="1"/>
    <cellStyle name="Poznámka 2" xfId="26"/>
    <cellStyle name="Propojená buňka" xfId="56" builtinId="24" customBuiltin="1"/>
    <cellStyle name="SAPBEXaggData" xfId="32"/>
    <cellStyle name="SAPBEXaggData 2" xfId="88"/>
    <cellStyle name="SAPBEXaggData 2 2" xfId="89"/>
    <cellStyle name="SAPBEXaggData 2 3" xfId="90"/>
    <cellStyle name="SAPBEXaggData 2 4" xfId="91"/>
    <cellStyle name="SAPBEXaggData 2 5" xfId="109"/>
    <cellStyle name="SAPBEXaggData 3" xfId="92"/>
    <cellStyle name="SAPBEXaggData 4" xfId="93"/>
    <cellStyle name="SAPBEXaggData 5" xfId="94"/>
    <cellStyle name="SAPBEXchaText" xfId="33"/>
    <cellStyle name="SAPBEXchaText 2" xfId="86"/>
    <cellStyle name="SAPBEXchaText 2 2" xfId="95"/>
    <cellStyle name="SAPBEXchaText 2 3" xfId="96"/>
    <cellStyle name="SAPBEXchaText 2 4" xfId="97"/>
    <cellStyle name="SAPBEXchaText 2 5" xfId="110"/>
    <cellStyle name="SAPBEXchaText 3" xfId="98"/>
    <cellStyle name="SAPBEXchaText 4" xfId="99"/>
    <cellStyle name="SAPBEXchaText 5" xfId="100"/>
    <cellStyle name="SAPBEXstdItem" xfId="34"/>
    <cellStyle name="SAPBEXstdItem 2" xfId="87"/>
    <cellStyle name="SAPBEXstdItem 2 2" xfId="101"/>
    <cellStyle name="SAPBEXstdItem 2 3" xfId="102"/>
    <cellStyle name="SAPBEXstdItem 2 4" xfId="103"/>
    <cellStyle name="SAPBEXstdItem 2 5" xfId="111"/>
    <cellStyle name="SAPBEXstdItem 3" xfId="104"/>
    <cellStyle name="SAPBEXstdItem 4" xfId="105"/>
    <cellStyle name="SAPBEXstdItem 5" xfId="106"/>
    <cellStyle name="Správně" xfId="50" builtinId="26" customBuiltin="1"/>
    <cellStyle name="Text upozornění" xfId="58" builtinId="11" customBuiltin="1"/>
    <cellStyle name="Vstup" xfId="53" builtinId="20" customBuiltin="1"/>
    <cellStyle name="Výpočet" xfId="55" builtinId="22" customBuiltin="1"/>
    <cellStyle name="Výstup" xfId="54" builtinId="21" customBuiltin="1"/>
    <cellStyle name="Vysvětlující text" xfId="60" builtinId="53" customBuiltin="1"/>
    <cellStyle name="vzorce" xfId="9"/>
    <cellStyle name="Záhlaví 1" xfId="7"/>
    <cellStyle name="Záhlaví 2" xfId="8"/>
    <cellStyle name="Zvýraznění 1" xfId="62" builtinId="29" customBuiltin="1"/>
    <cellStyle name="Zvýraznění 2" xfId="66" builtinId="33" customBuiltin="1"/>
    <cellStyle name="Zvýraznění 3" xfId="69" builtinId="37" customBuiltin="1"/>
    <cellStyle name="Zvýraznění 4" xfId="73" builtinId="41" customBuiltin="1"/>
    <cellStyle name="Zvýraznění 5" xfId="77" builtinId="45" customBuiltin="1"/>
    <cellStyle name="Zvýraznění 6" xfId="81" builtinId="49" customBuilti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BD"/>
      <color rgb="FFFFE79B"/>
      <color rgb="FFFFFFCC"/>
      <color rgb="FFFFFFA7"/>
      <color rgb="FFE4C9FF"/>
      <color rgb="FFECD9FF"/>
      <color rgb="FFEAD5FF"/>
      <color rgb="FFF2E5FF"/>
      <color rgb="FFFFD5D5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počtu systemizovaných</a:t>
            </a:r>
            <a:r>
              <a:rPr lang="cs-CZ" baseline="0"/>
              <a:t> míst ÚP ČR od roku 2011</a:t>
            </a:r>
            <a:r>
              <a:rPr lang="en-US"/>
              <a:t>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149476482628806E-2"/>
          <c:y val="0.12338654768865999"/>
          <c:w val="0.89030839971196563"/>
          <c:h val="0.66034776228511005"/>
        </c:manualLayout>
      </c:layout>
      <c:lineChart>
        <c:grouping val="standard"/>
        <c:varyColors val="0"/>
        <c:ser>
          <c:idx val="0"/>
          <c:order val="0"/>
          <c:tx>
            <c:strRef>
              <c:f>'p1'!$A$47</c:f>
              <c:strCache>
                <c:ptCount val="1"/>
                <c:pt idx="0">
                  <c:v>realita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0"/>
                  <c:y val="2.7406646111682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3.4258307639602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712915381980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7402376252950968E-4"/>
                  <c:y val="2.7406646111682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3.0832476875642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3.0832476875642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2.7406646111682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6761086876578164E-17"/>
                  <c:y val="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370332305584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1.712915381980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7.7402376252950968E-4"/>
                  <c:y val="3.4258307639602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7.7402376252950968E-4"/>
                  <c:y val="3.0832476875642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3.4258307639602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3.0832476875642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7.7402376252939616E-4"/>
                  <c:y val="3.0832476875642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7.7402376252950968E-4"/>
                  <c:y val="2.7406646111682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7.740237625296232E-4"/>
                  <c:y val="3.7300779925398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7.7402376252950968E-4"/>
                  <c:y val="4.0691759918616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i="1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'p1'!$B$46:$Y$46</c:f>
              <c:strCache>
                <c:ptCount val="24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září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červenec 2014</c:v>
                </c:pt>
                <c:pt idx="15">
                  <c:v>leden 2015</c:v>
                </c:pt>
                <c:pt idx="16">
                  <c:v>duben 2015</c:v>
                </c:pt>
                <c:pt idx="17">
                  <c:v>duben 2015</c:v>
                </c:pt>
                <c:pt idx="18">
                  <c:v>leden 2016</c:v>
                </c:pt>
                <c:pt idx="19">
                  <c:v>leden 2017</c:v>
                </c:pt>
                <c:pt idx="20">
                  <c:v>červenec 2017</c:v>
                </c:pt>
                <c:pt idx="21">
                  <c:v>leden 2018</c:v>
                </c:pt>
                <c:pt idx="22">
                  <c:v>červen 2018</c:v>
                </c:pt>
                <c:pt idx="23">
                  <c:v>leden 2019</c:v>
                </c:pt>
              </c:strCache>
            </c:strRef>
          </c:cat>
          <c:val>
            <c:numRef>
              <c:f>'p1'!$B$47:$Y$47</c:f>
              <c:numCache>
                <c:formatCode>General</c:formatCode>
                <c:ptCount val="24"/>
                <c:pt idx="0">
                  <c:v>8136</c:v>
                </c:pt>
                <c:pt idx="1">
                  <c:v>7136</c:v>
                </c:pt>
                <c:pt idx="2">
                  <c:v>6951</c:v>
                </c:pt>
                <c:pt idx="3">
                  <c:v>6237</c:v>
                </c:pt>
                <c:pt idx="4">
                  <c:v>8190</c:v>
                </c:pt>
                <c:pt idx="5">
                  <c:v>8329</c:v>
                </c:pt>
                <c:pt idx="6">
                  <c:v>8382</c:v>
                </c:pt>
                <c:pt idx="7">
                  <c:v>8472</c:v>
                </c:pt>
                <c:pt idx="8">
                  <c:v>8532</c:v>
                </c:pt>
                <c:pt idx="9">
                  <c:v>8676</c:v>
                </c:pt>
                <c:pt idx="10">
                  <c:v>8692</c:v>
                </c:pt>
                <c:pt idx="11">
                  <c:v>9011</c:v>
                </c:pt>
                <c:pt idx="12">
                  <c:v>9020</c:v>
                </c:pt>
                <c:pt idx="13">
                  <c:v>9407</c:v>
                </c:pt>
                <c:pt idx="14">
                  <c:v>10007</c:v>
                </c:pt>
                <c:pt idx="15">
                  <c:v>9937</c:v>
                </c:pt>
                <c:pt idx="16">
                  <c:v>9927</c:v>
                </c:pt>
                <c:pt idx="17">
                  <c:v>10227</c:v>
                </c:pt>
                <c:pt idx="18">
                  <c:v>10408</c:v>
                </c:pt>
                <c:pt idx="19">
                  <c:v>10408</c:v>
                </c:pt>
                <c:pt idx="20">
                  <c:v>10708</c:v>
                </c:pt>
                <c:pt idx="21">
                  <c:v>10708</c:v>
                </c:pt>
                <c:pt idx="22">
                  <c:v>10708</c:v>
                </c:pt>
                <c:pt idx="23">
                  <c:v>10672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'p1'!$A$48</c:f>
              <c:strCache>
                <c:ptCount val="1"/>
                <c:pt idx="0">
                  <c:v>potřeba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7.7402376252950968E-4"/>
                  <c:y val="-1.712915381980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7402376252950968E-4"/>
                  <c:y val="-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7.7402376252950968E-4"/>
                  <c:y val="-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1.712915381980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6761086876578164E-17"/>
                  <c:y val="-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1.712915381980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1.712915381980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7.7402376252950968E-4"/>
                  <c:y val="-2.055498458376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1352217375315633E-16"/>
                  <c:y val="-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7.7402376252950968E-4"/>
                  <c:y val="-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2.3980815347721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7.740237625296232E-4"/>
                  <c:y val="-2.712783994574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7.7402376252950968E-4"/>
                  <c:y val="-3.0518819938962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i="1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'p1'!$B$46:$Y$46</c:f>
              <c:strCache>
                <c:ptCount val="24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září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červenec 2014</c:v>
                </c:pt>
                <c:pt idx="15">
                  <c:v>leden 2015</c:v>
                </c:pt>
                <c:pt idx="16">
                  <c:v>duben 2015</c:v>
                </c:pt>
                <c:pt idx="17">
                  <c:v>duben 2015</c:v>
                </c:pt>
                <c:pt idx="18">
                  <c:v>leden 2016</c:v>
                </c:pt>
                <c:pt idx="19">
                  <c:v>leden 2017</c:v>
                </c:pt>
                <c:pt idx="20">
                  <c:v>červenec 2017</c:v>
                </c:pt>
                <c:pt idx="21">
                  <c:v>leden 2018</c:v>
                </c:pt>
                <c:pt idx="22">
                  <c:v>červen 2018</c:v>
                </c:pt>
                <c:pt idx="23">
                  <c:v>leden 2019</c:v>
                </c:pt>
              </c:strCache>
            </c:strRef>
          </c:cat>
          <c:val>
            <c:numRef>
              <c:f>'p1'!$B$48:$Y$48</c:f>
              <c:numCache>
                <c:formatCode>General</c:formatCode>
                <c:ptCount val="24"/>
                <c:pt idx="0">
                  <c:v>8136</c:v>
                </c:pt>
                <c:pt idx="1">
                  <c:v>8136</c:v>
                </c:pt>
                <c:pt idx="2">
                  <c:v>8136</c:v>
                </c:pt>
                <c:pt idx="3">
                  <c:v>8136</c:v>
                </c:pt>
                <c:pt idx="4">
                  <c:v>11778</c:v>
                </c:pt>
                <c:pt idx="5">
                  <c:v>11778</c:v>
                </c:pt>
                <c:pt idx="6">
                  <c:v>11778</c:v>
                </c:pt>
                <c:pt idx="7">
                  <c:v>11778</c:v>
                </c:pt>
                <c:pt idx="8">
                  <c:v>11778</c:v>
                </c:pt>
                <c:pt idx="9">
                  <c:v>11778</c:v>
                </c:pt>
                <c:pt idx="10">
                  <c:v>11778</c:v>
                </c:pt>
                <c:pt idx="11">
                  <c:v>11778</c:v>
                </c:pt>
                <c:pt idx="12">
                  <c:v>11778</c:v>
                </c:pt>
                <c:pt idx="13">
                  <c:v>11778</c:v>
                </c:pt>
                <c:pt idx="14">
                  <c:v>11778</c:v>
                </c:pt>
                <c:pt idx="15">
                  <c:v>11778</c:v>
                </c:pt>
                <c:pt idx="16">
                  <c:v>11778</c:v>
                </c:pt>
                <c:pt idx="17">
                  <c:v>11778</c:v>
                </c:pt>
                <c:pt idx="18">
                  <c:v>11778</c:v>
                </c:pt>
                <c:pt idx="19">
                  <c:v>11778</c:v>
                </c:pt>
                <c:pt idx="20">
                  <c:v>11778</c:v>
                </c:pt>
                <c:pt idx="21">
                  <c:v>11778</c:v>
                </c:pt>
                <c:pt idx="22">
                  <c:v>11778</c:v>
                </c:pt>
                <c:pt idx="23">
                  <c:v>11778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88800"/>
        <c:axId val="85148032"/>
      </c:lineChart>
      <c:catAx>
        <c:axId val="809888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2100000" vert="horz"/>
          <a:lstStyle/>
          <a:p>
            <a:pPr>
              <a:defRPr b="1" i="0" baseline="0"/>
            </a:pPr>
            <a:endParaRPr lang="cs-CZ"/>
          </a:p>
        </c:txPr>
        <c:crossAx val="85148032"/>
        <c:crosses val="autoZero"/>
        <c:auto val="1"/>
        <c:lblAlgn val="ctr"/>
        <c:lblOffset val="100"/>
        <c:noMultiLvlLbl val="0"/>
      </c:catAx>
      <c:valAx>
        <c:axId val="85148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cs-CZ"/>
          </a:p>
        </c:txPr>
        <c:crossAx val="80988800"/>
        <c:crosses val="autoZero"/>
        <c:crossBetween val="between"/>
      </c:valAx>
      <c:spPr>
        <a:solidFill>
          <a:schemeClr val="bg2">
            <a:lumMod val="9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effectLst>
      <a:outerShdw sx="1000" sy="1000" algn="ctr" rotWithShape="0">
        <a:schemeClr val="tx2">
          <a:lumMod val="20000"/>
          <a:lumOff val="80000"/>
        </a:schemeClr>
      </a:outerShdw>
    </a:effectLst>
  </c:spPr>
  <c:printSettings>
    <c:headerFooter/>
    <c:pageMargins b="0" l="0" r="0" t="0" header="0" footer="0"/>
    <c:pageSetup paperSize="9" orientation="landscape" horizontalDpi="-2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2000"/>
              <a:t>Meziroční rozdíly počtu uchazečů o zaměstnání </a:t>
            </a:r>
          </a:p>
        </c:rich>
      </c:tx>
      <c:layout>
        <c:manualLayout>
          <c:xMode val="edge"/>
          <c:yMode val="edge"/>
          <c:x val="0.402973189367112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614179244815037E-2"/>
          <c:y val="7.3866450595875849E-2"/>
          <c:w val="0.9597983371814548"/>
          <c:h val="0.8424058734281467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cat>
            <c:multiLvlStrRef>
              <c:f>[1]uch!$IH$37:$LY$38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2011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2012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2013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2014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2015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2016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2017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2018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</c:lvl>
              </c:multiLvlStrCache>
            </c:multiLvlStrRef>
          </c:cat>
          <c:val>
            <c:numRef>
              <c:f>[1]uch!$IH$53:$LY$53</c:f>
              <c:numCache>
                <c:formatCode>General</c:formatCode>
                <c:ptCount val="96"/>
                <c:pt idx="0">
                  <c:v>-2363</c:v>
                </c:pt>
                <c:pt idx="1">
                  <c:v>-16239</c:v>
                </c:pt>
                <c:pt idx="2">
                  <c:v>-25062</c:v>
                </c:pt>
                <c:pt idx="3">
                  <c:v>-26286</c:v>
                </c:pt>
                <c:pt idx="4">
                  <c:v>-24823</c:v>
                </c:pt>
                <c:pt idx="5">
                  <c:v>-21725</c:v>
                </c:pt>
                <c:pt idx="6">
                  <c:v>-19700</c:v>
                </c:pt>
                <c:pt idx="7">
                  <c:v>-19959</c:v>
                </c:pt>
                <c:pt idx="8">
                  <c:v>-25366</c:v>
                </c:pt>
                <c:pt idx="9">
                  <c:v>-24543</c:v>
                </c:pt>
                <c:pt idx="10">
                  <c:v>-30236</c:v>
                </c:pt>
                <c:pt idx="11">
                  <c:v>-53100</c:v>
                </c:pt>
                <c:pt idx="12">
                  <c:v>-37774</c:v>
                </c:pt>
                <c:pt idx="13">
                  <c:v>-25211</c:v>
                </c:pt>
                <c:pt idx="14">
                  <c:v>-22582</c:v>
                </c:pt>
                <c:pt idx="15">
                  <c:v>-16520</c:v>
                </c:pt>
                <c:pt idx="16">
                  <c:v>-7857</c:v>
                </c:pt>
                <c:pt idx="17">
                  <c:v>-4189</c:v>
                </c:pt>
                <c:pt idx="18">
                  <c:v>13</c:v>
                </c:pt>
                <c:pt idx="19">
                  <c:v>5158</c:v>
                </c:pt>
                <c:pt idx="20">
                  <c:v>18070</c:v>
                </c:pt>
                <c:pt idx="21">
                  <c:v>26144</c:v>
                </c:pt>
                <c:pt idx="22">
                  <c:v>32094</c:v>
                </c:pt>
                <c:pt idx="23">
                  <c:v>36860</c:v>
                </c:pt>
                <c:pt idx="24">
                  <c:v>51720</c:v>
                </c:pt>
                <c:pt idx="25">
                  <c:v>51998</c:v>
                </c:pt>
                <c:pt idx="26">
                  <c:v>62588</c:v>
                </c:pt>
                <c:pt idx="27">
                  <c:v>67906</c:v>
                </c:pt>
                <c:pt idx="28">
                  <c:v>65364</c:v>
                </c:pt>
                <c:pt idx="29">
                  <c:v>65887</c:v>
                </c:pt>
                <c:pt idx="30">
                  <c:v>65499</c:v>
                </c:pt>
                <c:pt idx="31">
                  <c:v>65038</c:v>
                </c:pt>
                <c:pt idx="32">
                  <c:v>63873</c:v>
                </c:pt>
                <c:pt idx="33">
                  <c:v>59919</c:v>
                </c:pt>
                <c:pt idx="34">
                  <c:v>56815</c:v>
                </c:pt>
                <c:pt idx="35">
                  <c:v>51522</c:v>
                </c:pt>
                <c:pt idx="36">
                  <c:v>43465</c:v>
                </c:pt>
                <c:pt idx="37">
                  <c:v>31707</c:v>
                </c:pt>
                <c:pt idx="38">
                  <c:v>20547</c:v>
                </c:pt>
                <c:pt idx="39">
                  <c:v>9680</c:v>
                </c:pt>
                <c:pt idx="40">
                  <c:v>2510</c:v>
                </c:pt>
                <c:pt idx="41">
                  <c:v>-3294</c:v>
                </c:pt>
                <c:pt idx="42">
                  <c:v>-9732</c:v>
                </c:pt>
                <c:pt idx="43">
                  <c:v>-16506</c:v>
                </c:pt>
                <c:pt idx="44">
                  <c:v>-27960</c:v>
                </c:pt>
                <c:pt idx="45">
                  <c:v>-37043</c:v>
                </c:pt>
                <c:pt idx="46">
                  <c:v>-47805</c:v>
                </c:pt>
                <c:pt idx="47">
                  <c:v>-54919</c:v>
                </c:pt>
                <c:pt idx="48">
                  <c:v>-73083</c:v>
                </c:pt>
                <c:pt idx="49">
                  <c:v>-77273</c:v>
                </c:pt>
                <c:pt idx="50">
                  <c:v>-83000</c:v>
                </c:pt>
                <c:pt idx="51">
                  <c:v>-83323</c:v>
                </c:pt>
                <c:pt idx="52">
                  <c:v>-84284</c:v>
                </c:pt>
                <c:pt idx="53">
                  <c:v>-85784</c:v>
                </c:pt>
                <c:pt idx="54">
                  <c:v>-85023</c:v>
                </c:pt>
                <c:pt idx="55">
                  <c:v>-84559</c:v>
                </c:pt>
                <c:pt idx="56">
                  <c:v>-87206</c:v>
                </c:pt>
                <c:pt idx="57">
                  <c:v>-89206</c:v>
                </c:pt>
                <c:pt idx="58">
                  <c:v>-86144</c:v>
                </c:pt>
                <c:pt idx="59">
                  <c:v>-88796</c:v>
                </c:pt>
                <c:pt idx="60">
                  <c:v>-88788</c:v>
                </c:pt>
                <c:pt idx="61">
                  <c:v>-86863</c:v>
                </c:pt>
                <c:pt idx="62">
                  <c:v>-82206</c:v>
                </c:pt>
                <c:pt idx="63">
                  <c:v>-76625</c:v>
                </c:pt>
                <c:pt idx="64">
                  <c:v>-70900</c:v>
                </c:pt>
                <c:pt idx="65">
                  <c:v>-67067</c:v>
                </c:pt>
                <c:pt idx="66">
                  <c:v>-63674</c:v>
                </c:pt>
                <c:pt idx="67">
                  <c:v>-62192</c:v>
                </c:pt>
                <c:pt idx="68">
                  <c:v>-63634</c:v>
                </c:pt>
                <c:pt idx="69">
                  <c:v>-64188</c:v>
                </c:pt>
                <c:pt idx="70">
                  <c:v>-68609</c:v>
                </c:pt>
                <c:pt idx="71">
                  <c:v>-71745</c:v>
                </c:pt>
                <c:pt idx="72">
                  <c:v>-77987</c:v>
                </c:pt>
                <c:pt idx="73">
                  <c:v>-81046</c:v>
                </c:pt>
                <c:pt idx="74">
                  <c:v>-86997</c:v>
                </c:pt>
                <c:pt idx="75">
                  <c:v>-87761</c:v>
                </c:pt>
                <c:pt idx="76">
                  <c:v>-86268</c:v>
                </c:pt>
                <c:pt idx="77">
                  <c:v>-86889</c:v>
                </c:pt>
                <c:pt idx="78">
                  <c:v>-89593</c:v>
                </c:pt>
                <c:pt idx="79">
                  <c:v>-91648</c:v>
                </c:pt>
                <c:pt idx="80">
                  <c:v>-93343</c:v>
                </c:pt>
                <c:pt idx="81">
                  <c:v>-95071</c:v>
                </c:pt>
                <c:pt idx="82">
                  <c:v>-97286</c:v>
                </c:pt>
                <c:pt idx="83">
                  <c:v>-100753</c:v>
                </c:pt>
                <c:pt idx="84">
                  <c:v>-100188</c:v>
                </c:pt>
                <c:pt idx="85">
                  <c:v>-99309</c:v>
                </c:pt>
                <c:pt idx="86">
                  <c:v>-92504</c:v>
                </c:pt>
                <c:pt idx="87">
                  <c:v>-84401</c:v>
                </c:pt>
                <c:pt idx="88">
                  <c:v>-78889</c:v>
                </c:pt>
                <c:pt idx="89">
                  <c:v>-73653</c:v>
                </c:pt>
                <c:pt idx="90">
                  <c:v>-71509</c:v>
                </c:pt>
                <c:pt idx="91">
                  <c:v>-66327</c:v>
                </c:pt>
                <c:pt idx="92">
                  <c:v>-60584</c:v>
                </c:pt>
                <c:pt idx="93">
                  <c:v>-55551</c:v>
                </c:pt>
                <c:pt idx="94">
                  <c:v>-50459</c:v>
                </c:pt>
                <c:pt idx="95">
                  <c:v>-49086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86656"/>
        <c:axId val="115613696"/>
      </c:barChart>
      <c:catAx>
        <c:axId val="11248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15613696"/>
        <c:crosses val="autoZero"/>
        <c:auto val="1"/>
        <c:lblAlgn val="ctr"/>
        <c:lblOffset val="10"/>
        <c:noMultiLvlLbl val="0"/>
      </c:catAx>
      <c:valAx>
        <c:axId val="115613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tisících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2486656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txPr>
    <a:bodyPr/>
    <a:lstStyle/>
    <a:p>
      <a:pPr>
        <a:defRPr sz="1500" baseline="0"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míry nezaměstnanosti (v 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p3c!$A$3</c:f>
              <c:strCache>
                <c:ptCount val="1"/>
                <c:pt idx="0">
                  <c:v>Czechia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p3c!$B$2:$Y$2</c:f>
              <c:strCache>
                <c:ptCount val="24"/>
                <c:pt idx="0">
                  <c:v>2017 01</c:v>
                </c:pt>
                <c:pt idx="1">
                  <c:v>2017 02</c:v>
                </c:pt>
                <c:pt idx="2">
                  <c:v>2017 03</c:v>
                </c:pt>
                <c:pt idx="3">
                  <c:v>2017 04</c:v>
                </c:pt>
                <c:pt idx="4">
                  <c:v>2017 05</c:v>
                </c:pt>
                <c:pt idx="5">
                  <c:v>2017 06</c:v>
                </c:pt>
                <c:pt idx="6">
                  <c:v>2017  07</c:v>
                </c:pt>
                <c:pt idx="7">
                  <c:v>2017  08</c:v>
                </c:pt>
                <c:pt idx="8">
                  <c:v>2017  09</c:v>
                </c:pt>
                <c:pt idx="9">
                  <c:v>2017   10</c:v>
                </c:pt>
                <c:pt idx="10">
                  <c:v>2017  11</c:v>
                </c:pt>
                <c:pt idx="11">
                  <c:v>2017  12</c:v>
                </c:pt>
                <c:pt idx="12">
                  <c:v>2018 01</c:v>
                </c:pt>
                <c:pt idx="13">
                  <c:v>2018 02</c:v>
                </c:pt>
                <c:pt idx="14">
                  <c:v>2018 03</c:v>
                </c:pt>
                <c:pt idx="15">
                  <c:v>2018 04</c:v>
                </c:pt>
                <c:pt idx="16">
                  <c:v>2018 05</c:v>
                </c:pt>
                <c:pt idx="17">
                  <c:v>2018 06</c:v>
                </c:pt>
                <c:pt idx="18">
                  <c:v>2018  07</c:v>
                </c:pt>
                <c:pt idx="19">
                  <c:v>2018  08</c:v>
                </c:pt>
                <c:pt idx="20">
                  <c:v>2018  09</c:v>
                </c:pt>
                <c:pt idx="21">
                  <c:v>2018   10</c:v>
                </c:pt>
                <c:pt idx="22">
                  <c:v>2018  11</c:v>
                </c:pt>
                <c:pt idx="23">
                  <c:v>2018  12</c:v>
                </c:pt>
              </c:strCache>
            </c:strRef>
          </c:cat>
          <c:val>
            <c:numRef>
              <c:f>p3c!$B$3:$Y$3</c:f>
              <c:numCache>
                <c:formatCode>#,##0.0</c:formatCode>
                <c:ptCount val="24"/>
                <c:pt idx="0">
                  <c:v>3.6</c:v>
                </c:pt>
                <c:pt idx="1">
                  <c:v>3.5</c:v>
                </c:pt>
                <c:pt idx="2">
                  <c:v>3.3</c:v>
                </c:pt>
                <c:pt idx="3">
                  <c:v>3.3</c:v>
                </c:pt>
                <c:pt idx="4">
                  <c:v>2.8</c:v>
                </c:pt>
                <c:pt idx="5">
                  <c:v>2.8</c:v>
                </c:pt>
                <c:pt idx="6">
                  <c:v>2.9</c:v>
                </c:pt>
                <c:pt idx="7">
                  <c:v>2.8</c:v>
                </c:pt>
                <c:pt idx="8">
                  <c:v>2.7</c:v>
                </c:pt>
                <c:pt idx="9">
                  <c:v>2.6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2.6</c:v>
                </c:pt>
                <c:pt idx="13">
                  <c:v>2.6</c:v>
                </c:pt>
                <c:pt idx="14">
                  <c:v>2.1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2.2999999999999998</c:v>
                </c:pt>
                <c:pt idx="19">
                  <c:v>2.5</c:v>
                </c:pt>
                <c:pt idx="20">
                  <c:v>2.2999999999999998</c:v>
                </c:pt>
                <c:pt idx="21">
                  <c:v>2</c:v>
                </c:pt>
                <c:pt idx="22">
                  <c:v>1.9</c:v>
                </c:pt>
                <c:pt idx="23">
                  <c:v>2.2999999999999998</c:v>
                </c:pt>
              </c:numCache>
            </c:numRef>
          </c:val>
        </c:ser>
        <c:ser>
          <c:idx val="1"/>
          <c:order val="1"/>
          <c:tx>
            <c:strRef>
              <c:f>p3c!$A$19</c:f>
              <c:strCache>
                <c:ptCount val="1"/>
                <c:pt idx="0">
                  <c:v>European Union - 28 countries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p3c!$B$2:$Y$2</c:f>
              <c:strCache>
                <c:ptCount val="24"/>
                <c:pt idx="0">
                  <c:v>2017 01</c:v>
                </c:pt>
                <c:pt idx="1">
                  <c:v>2017 02</c:v>
                </c:pt>
                <c:pt idx="2">
                  <c:v>2017 03</c:v>
                </c:pt>
                <c:pt idx="3">
                  <c:v>2017 04</c:v>
                </c:pt>
                <c:pt idx="4">
                  <c:v>2017 05</c:v>
                </c:pt>
                <c:pt idx="5">
                  <c:v>2017 06</c:v>
                </c:pt>
                <c:pt idx="6">
                  <c:v>2017  07</c:v>
                </c:pt>
                <c:pt idx="7">
                  <c:v>2017  08</c:v>
                </c:pt>
                <c:pt idx="8">
                  <c:v>2017  09</c:v>
                </c:pt>
                <c:pt idx="9">
                  <c:v>2017   10</c:v>
                </c:pt>
                <c:pt idx="10">
                  <c:v>2017  11</c:v>
                </c:pt>
                <c:pt idx="11">
                  <c:v>2017  12</c:v>
                </c:pt>
                <c:pt idx="12">
                  <c:v>2018 01</c:v>
                </c:pt>
                <c:pt idx="13">
                  <c:v>2018 02</c:v>
                </c:pt>
                <c:pt idx="14">
                  <c:v>2018 03</c:v>
                </c:pt>
                <c:pt idx="15">
                  <c:v>2018 04</c:v>
                </c:pt>
                <c:pt idx="16">
                  <c:v>2018 05</c:v>
                </c:pt>
                <c:pt idx="17">
                  <c:v>2018 06</c:v>
                </c:pt>
                <c:pt idx="18">
                  <c:v>2018  07</c:v>
                </c:pt>
                <c:pt idx="19">
                  <c:v>2018  08</c:v>
                </c:pt>
                <c:pt idx="20">
                  <c:v>2018  09</c:v>
                </c:pt>
                <c:pt idx="21">
                  <c:v>2018   10</c:v>
                </c:pt>
                <c:pt idx="22">
                  <c:v>2018  11</c:v>
                </c:pt>
                <c:pt idx="23">
                  <c:v>2018  12</c:v>
                </c:pt>
              </c:strCache>
            </c:strRef>
          </c:cat>
          <c:val>
            <c:numRef>
              <c:f>p3c!$B$19:$Y$19</c:f>
              <c:numCache>
                <c:formatCode>#,##0.0</c:formatCode>
                <c:ptCount val="24"/>
                <c:pt idx="0">
                  <c:v>8.4</c:v>
                </c:pt>
                <c:pt idx="1">
                  <c:v>8.4</c:v>
                </c:pt>
                <c:pt idx="2">
                  <c:v>8.1999999999999993</c:v>
                </c:pt>
                <c:pt idx="3">
                  <c:v>7.8</c:v>
                </c:pt>
                <c:pt idx="4">
                  <c:v>7.6</c:v>
                </c:pt>
                <c:pt idx="5">
                  <c:v>7.4</c:v>
                </c:pt>
                <c:pt idx="6">
                  <c:v>7.4</c:v>
                </c:pt>
                <c:pt idx="7">
                  <c:v>7.3</c:v>
                </c:pt>
                <c:pt idx="8">
                  <c:v>7.3</c:v>
                </c:pt>
                <c:pt idx="9">
                  <c:v>7.4</c:v>
                </c:pt>
                <c:pt idx="10">
                  <c:v>7.3</c:v>
                </c:pt>
                <c:pt idx="11">
                  <c:v>7.2</c:v>
                </c:pt>
                <c:pt idx="12">
                  <c:v>7.5</c:v>
                </c:pt>
                <c:pt idx="13">
                  <c:v>7.5</c:v>
                </c:pt>
                <c:pt idx="14">
                  <c:v>7.3</c:v>
                </c:pt>
                <c:pt idx="15">
                  <c:v>7</c:v>
                </c:pt>
                <c:pt idx="16">
                  <c:v>6.7</c:v>
                </c:pt>
                <c:pt idx="17">
                  <c:v>6.6</c:v>
                </c:pt>
                <c:pt idx="18">
                  <c:v>6.5</c:v>
                </c:pt>
                <c:pt idx="19">
                  <c:v>6.5</c:v>
                </c:pt>
                <c:pt idx="20">
                  <c:v>6.6</c:v>
                </c:pt>
                <c:pt idx="21">
                  <c:v>6.7</c:v>
                </c:pt>
                <c:pt idx="22">
                  <c:v>6.7</c:v>
                </c:pt>
                <c:pt idx="23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36224"/>
        <c:axId val="180868224"/>
      </c:barChart>
      <c:catAx>
        <c:axId val="180836224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180868224"/>
        <c:crosses val="autoZero"/>
        <c:auto val="1"/>
        <c:lblAlgn val="ctr"/>
        <c:lblOffset val="100"/>
        <c:noMultiLvlLbl val="0"/>
      </c:catAx>
      <c:valAx>
        <c:axId val="18086822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808362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dlouhodobé nezaměstnanosti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[2]Data!$A$56</c:f>
              <c:strCache>
                <c:ptCount val="1"/>
                <c:pt idx="0">
                  <c:v>Czechia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[2]Data!$C$56:$K$56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2.7</c:v>
                </c:pt>
                <c:pt idx="3">
                  <c:v>3</c:v>
                </c:pt>
                <c:pt idx="4">
                  <c:v>3</c:v>
                </c:pt>
                <c:pt idx="5">
                  <c:v>2.7</c:v>
                </c:pt>
                <c:pt idx="6">
                  <c:v>2.4</c:v>
                </c:pt>
                <c:pt idx="7">
                  <c:v>1.7</c:v>
                </c:pt>
                <c:pt idx="8">
                  <c:v>1</c:v>
                </c:pt>
              </c:numCache>
            </c:numRef>
          </c:val>
        </c:ser>
        <c:ser>
          <c:idx val="2"/>
          <c:order val="1"/>
          <c:tx>
            <c:strRef>
              <c:f>[2]Data!$A$53</c:f>
              <c:strCache>
                <c:ptCount val="1"/>
                <c:pt idx="0">
                  <c:v>European Union - 28 countries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[2]Data!$C$52:$K$52</c:f>
              <c:strCach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strCache>
            </c:strRef>
          </c:cat>
          <c:val>
            <c:numRef>
              <c:f>[2]Data!$C$53:$K$53</c:f>
              <c:numCache>
                <c:formatCode>General</c:formatCode>
                <c:ptCount val="9"/>
                <c:pt idx="0">
                  <c:v>2.9</c:v>
                </c:pt>
                <c:pt idx="1">
                  <c:v>3.8</c:v>
                </c:pt>
                <c:pt idx="2">
                  <c:v>4.0999999999999996</c:v>
                </c:pt>
                <c:pt idx="3">
                  <c:v>4.5999999999999996</c:v>
                </c:pt>
                <c:pt idx="4">
                  <c:v>5.0999999999999996</c:v>
                </c:pt>
                <c:pt idx="5">
                  <c:v>5</c:v>
                </c:pt>
                <c:pt idx="6">
                  <c:v>4.5</c:v>
                </c:pt>
                <c:pt idx="7">
                  <c:v>4</c:v>
                </c:pt>
                <c:pt idx="8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03680"/>
        <c:axId val="76105216"/>
      </c:barChart>
      <c:catAx>
        <c:axId val="76103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76105216"/>
        <c:crosses val="autoZero"/>
        <c:auto val="1"/>
        <c:lblAlgn val="ctr"/>
        <c:lblOffset val="100"/>
        <c:noMultiLvlLbl val="0"/>
      </c:catAx>
      <c:valAx>
        <c:axId val="76105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6103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</a:t>
            </a:r>
            <a:r>
              <a:rPr lang="cs-CZ" sz="1200"/>
              <a:t> v %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[3]Data!$A$12</c:f>
              <c:strCache>
                <c:ptCount val="1"/>
                <c:pt idx="0">
                  <c:v>Czechia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[3]Data!$B$11:$K$11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[3]Data!$B$12:$K$12</c:f>
              <c:numCache>
                <c:formatCode>General</c:formatCode>
                <c:ptCount val="10"/>
                <c:pt idx="0">
                  <c:v>6.7</c:v>
                </c:pt>
                <c:pt idx="1">
                  <c:v>7.3</c:v>
                </c:pt>
                <c:pt idx="2">
                  <c:v>6.7</c:v>
                </c:pt>
                <c:pt idx="3">
                  <c:v>7</c:v>
                </c:pt>
                <c:pt idx="4">
                  <c:v>7</c:v>
                </c:pt>
                <c:pt idx="5">
                  <c:v>6.1</c:v>
                </c:pt>
                <c:pt idx="6">
                  <c:v>5.0999999999999996</c:v>
                </c:pt>
                <c:pt idx="7">
                  <c:v>4</c:v>
                </c:pt>
                <c:pt idx="8">
                  <c:v>2.9</c:v>
                </c:pt>
                <c:pt idx="9">
                  <c:v>2.2000000000000002</c:v>
                </c:pt>
              </c:numCache>
            </c:numRef>
          </c:val>
        </c:ser>
        <c:ser>
          <c:idx val="0"/>
          <c:order val="1"/>
          <c:tx>
            <c:strRef>
              <c:f>[3]Data!$A$27</c:f>
              <c:strCache>
                <c:ptCount val="1"/>
                <c:pt idx="0">
                  <c:v>European Union - 28 countries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9"/>
              <c:layout>
                <c:manualLayout>
                  <c:x val="0"/>
                  <c:y val="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[3]Data!$B$11:$K$11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[3]Data!$B$27:$K$27</c:f>
              <c:numCache>
                <c:formatCode>General</c:formatCode>
                <c:ptCount val="10"/>
                <c:pt idx="0">
                  <c:v>9</c:v>
                </c:pt>
                <c:pt idx="1">
                  <c:v>9.6</c:v>
                </c:pt>
                <c:pt idx="2">
                  <c:v>9.6999999999999993</c:v>
                </c:pt>
                <c:pt idx="3">
                  <c:v>10.5</c:v>
                </c:pt>
                <c:pt idx="4">
                  <c:v>10.9</c:v>
                </c:pt>
                <c:pt idx="5">
                  <c:v>10.199999999999999</c:v>
                </c:pt>
                <c:pt idx="6">
                  <c:v>9.4</c:v>
                </c:pt>
                <c:pt idx="7">
                  <c:v>8.6</c:v>
                </c:pt>
                <c:pt idx="8">
                  <c:v>7.6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14944"/>
        <c:axId val="76116736"/>
      </c:barChart>
      <c:catAx>
        <c:axId val="76114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76116736"/>
        <c:crosses val="autoZero"/>
        <c:auto val="1"/>
        <c:lblAlgn val="ctr"/>
        <c:lblOffset val="100"/>
        <c:noMultiLvlLbl val="0"/>
      </c:catAx>
      <c:valAx>
        <c:axId val="76116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6114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osob s nízkou kvalifikací v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524826078046638E-2"/>
          <c:y val="0.17015055409740448"/>
          <c:w val="0.89811638607424804"/>
          <c:h val="0.611633858267716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[4]Data!$A$16</c:f>
              <c:strCache>
                <c:ptCount val="1"/>
                <c:pt idx="0">
                  <c:v>Czechia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8"/>
              <c:layout>
                <c:manualLayout>
                  <c:x val="-1.6559338826021109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[4]Data!$C$12:$K$12</c:f>
              <c:strCach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strCache>
            </c:strRef>
          </c:cat>
          <c:val>
            <c:numRef>
              <c:f>[4]Data!$C$16:$K$16</c:f>
              <c:numCache>
                <c:formatCode>General</c:formatCode>
                <c:ptCount val="9"/>
                <c:pt idx="0">
                  <c:v>24.1</c:v>
                </c:pt>
                <c:pt idx="1">
                  <c:v>25</c:v>
                </c:pt>
                <c:pt idx="2">
                  <c:v>24.3</c:v>
                </c:pt>
                <c:pt idx="3">
                  <c:v>28.5</c:v>
                </c:pt>
                <c:pt idx="4">
                  <c:v>25.6</c:v>
                </c:pt>
                <c:pt idx="5">
                  <c:v>22.1</c:v>
                </c:pt>
                <c:pt idx="6">
                  <c:v>22.7</c:v>
                </c:pt>
                <c:pt idx="7">
                  <c:v>20.5</c:v>
                </c:pt>
                <c:pt idx="8">
                  <c:v>13.1</c:v>
                </c:pt>
              </c:numCache>
            </c:numRef>
          </c:val>
        </c:ser>
        <c:ser>
          <c:idx val="0"/>
          <c:order val="1"/>
          <c:tx>
            <c:strRef>
              <c:f>[4]Data!$A$13</c:f>
              <c:strCache>
                <c:ptCount val="1"/>
                <c:pt idx="0">
                  <c:v>European Union - 28 countries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7777777777523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111111111111112E-2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3333333333333332E-3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839008239031665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9068022156482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[4]Data!$C$12:$K$12</c:f>
              <c:strCach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strCache>
            </c:strRef>
          </c:cat>
          <c:val>
            <c:numRef>
              <c:f>[4]Data!$C$13:$K$13</c:f>
              <c:numCache>
                <c:formatCode>General</c:formatCode>
                <c:ptCount val="9"/>
                <c:pt idx="0">
                  <c:v>14.4</c:v>
                </c:pt>
                <c:pt idx="1">
                  <c:v>15.6</c:v>
                </c:pt>
                <c:pt idx="2">
                  <c:v>16.2</c:v>
                </c:pt>
                <c:pt idx="3">
                  <c:v>18.2</c:v>
                </c:pt>
                <c:pt idx="4">
                  <c:v>19.2</c:v>
                </c:pt>
                <c:pt idx="5">
                  <c:v>18.5</c:v>
                </c:pt>
                <c:pt idx="6">
                  <c:v>17.3</c:v>
                </c:pt>
                <c:pt idx="7">
                  <c:v>16.100000000000001</c:v>
                </c:pt>
                <c:pt idx="8">
                  <c:v>14.7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38368"/>
        <c:axId val="76139904"/>
      </c:barChart>
      <c:catAx>
        <c:axId val="76138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76139904"/>
        <c:crosses val="autoZero"/>
        <c:auto val="1"/>
        <c:lblAlgn val="ctr"/>
        <c:lblOffset val="100"/>
        <c:noMultiLvlLbl val="0"/>
      </c:catAx>
      <c:valAx>
        <c:axId val="76139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61383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mladých do 25 let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[5]Data!$A$16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8.333333333333345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595195662061708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799449021684259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27966941301055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10395592173474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799449021684259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1039559217347407E-2"/>
                  <c:y val="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7994490216842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7994490216842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37994490216841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[5]Data!$B$12:$L$12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[5]Data!$B$16:$L$16</c:f>
              <c:numCache>
                <c:formatCode>General</c:formatCode>
                <c:ptCount val="11"/>
                <c:pt idx="0">
                  <c:v>9.9</c:v>
                </c:pt>
                <c:pt idx="1">
                  <c:v>16.600000000000001</c:v>
                </c:pt>
                <c:pt idx="2">
                  <c:v>18.3</c:v>
                </c:pt>
                <c:pt idx="3">
                  <c:v>18.100000000000001</c:v>
                </c:pt>
                <c:pt idx="4">
                  <c:v>19.5</c:v>
                </c:pt>
                <c:pt idx="5">
                  <c:v>18.899999999999999</c:v>
                </c:pt>
                <c:pt idx="6">
                  <c:v>15.9</c:v>
                </c:pt>
                <c:pt idx="7">
                  <c:v>12.6</c:v>
                </c:pt>
                <c:pt idx="8">
                  <c:v>10.5</c:v>
                </c:pt>
                <c:pt idx="9">
                  <c:v>7.9</c:v>
                </c:pt>
                <c:pt idx="10">
                  <c:v>6.7</c:v>
                </c:pt>
              </c:numCache>
            </c:numRef>
          </c:val>
        </c:ser>
        <c:ser>
          <c:idx val="0"/>
          <c:order val="1"/>
          <c:tx>
            <c:strRef>
              <c:f>[5]Data!$A$13</c:f>
              <c:strCache>
                <c:ptCount val="1"/>
                <c:pt idx="0">
                  <c:v>EU 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1.9372905227339934E-2"/>
                  <c:y val="-4.6296296296296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11111111111112E-2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111111111111112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666666666666614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111111111111111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888888888888888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[5]Data!$B$12:$L$12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[5]Data!$B$13:$L$13</c:f>
              <c:numCache>
                <c:formatCode>General</c:formatCode>
                <c:ptCount val="11"/>
                <c:pt idx="0">
                  <c:v>15.9</c:v>
                </c:pt>
                <c:pt idx="1">
                  <c:v>20.3</c:v>
                </c:pt>
                <c:pt idx="2">
                  <c:v>21.4</c:v>
                </c:pt>
                <c:pt idx="3">
                  <c:v>21.8</c:v>
                </c:pt>
                <c:pt idx="4">
                  <c:v>23.3</c:v>
                </c:pt>
                <c:pt idx="5">
                  <c:v>23.7</c:v>
                </c:pt>
                <c:pt idx="6">
                  <c:v>22.2</c:v>
                </c:pt>
                <c:pt idx="7">
                  <c:v>20.3</c:v>
                </c:pt>
                <c:pt idx="8">
                  <c:v>18.7</c:v>
                </c:pt>
                <c:pt idx="9">
                  <c:v>16.8</c:v>
                </c:pt>
                <c:pt idx="10">
                  <c:v>15.6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69984"/>
        <c:axId val="76171520"/>
      </c:barChart>
      <c:catAx>
        <c:axId val="7616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6171520"/>
        <c:crosses val="autoZero"/>
        <c:auto val="1"/>
        <c:lblAlgn val="ctr"/>
        <c:lblOffset val="100"/>
        <c:noMultiLvlLbl val="0"/>
      </c:catAx>
      <c:valAx>
        <c:axId val="76171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6169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3200"/>
              <a:t>Počet osob podpořených v rámci APZ v</a:t>
            </a:r>
            <a:r>
              <a:rPr lang="cs-CZ" sz="3200" baseline="0"/>
              <a:t> roce 2018</a:t>
            </a:r>
            <a:endParaRPr lang="cs-CZ" sz="3200"/>
          </a:p>
        </c:rich>
      </c:tx>
      <c:layout>
        <c:manualLayout>
          <c:xMode val="edge"/>
          <c:yMode val="edge"/>
          <c:x val="0.18900762342857486"/>
          <c:y val="6.3667059223855113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5.8974179078735499E-2"/>
          <c:y val="8.8047059810304182E-2"/>
          <c:w val="0.94065708026421502"/>
          <c:h val="0.756423051619138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9100634572581E-3"/>
                  <c:y val="-2.282732568876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8323532343268E-2"/>
                  <c:y val="-2.225636720783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8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p6b!$C$53:$C$69</c:f>
              <c:strCache>
                <c:ptCount val="17"/>
                <c:pt idx="0">
                  <c:v>VPP</c:v>
                </c:pt>
                <c:pt idx="1">
                  <c:v>SÚPM zřízená</c:v>
                </c:pt>
                <c:pt idx="2">
                  <c:v>SÚPM vyhrazená</c:v>
                </c:pt>
                <c:pt idx="3">
                  <c:v>SÚPM - SVČ</c:v>
                </c:pt>
                <c:pt idx="4">
                  <c:v>CHPM zřízená</c:v>
                </c:pt>
                <c:pt idx="5">
                  <c:v>CHPM - SVČ</c:v>
                </c:pt>
                <c:pt idx="6">
                  <c:v>Příspěvek na provoz CHPM a CHPM SVČ</c:v>
                </c:pt>
                <c:pt idx="7">
                  <c:v>CHPM vymezená + SVČ</c:v>
                </c:pt>
                <c:pt idx="8">
                  <c:v>Příspěvek na zapracování</c:v>
                </c:pt>
                <c:pt idx="9">
                  <c:v>Překlenovací příspěvek</c:v>
                </c:pt>
                <c:pt idx="10">
                  <c:v>Projekty ESF - OP LZZ - VPP</c:v>
                </c:pt>
                <c:pt idx="11">
                  <c:v>Projekty ESF - OP LZZ - SÚPM</c:v>
                </c:pt>
                <c:pt idx="12">
                  <c:v>Příspěvek na dojížďku a příspěvek na přestěhování     </c:v>
                </c:pt>
                <c:pt idx="13">
                  <c:v>Odborná praxe do 30ti let</c:v>
                </c:pt>
                <c:pt idx="14">
                  <c:v>Rekvalifikace</c:v>
                </c:pt>
                <c:pt idx="15">
                  <c:v>Zvolená rekvalifikace</c:v>
                </c:pt>
                <c:pt idx="16">
                  <c:v>Poradenství</c:v>
                </c:pt>
              </c:strCache>
            </c:strRef>
          </c:cat>
          <c:val>
            <c:numRef>
              <c:f>(p6b!$F$21,p6b!$J$21,p6b!$N$21,p6b!$P$21,p6b!$T$21,p6b!$V$21,p6b!$X$21,p6b!$Z$21,p6b!$AB$21,p6b!$AD$21,p6b!$D$43,p6b!$F$43,p6b!$H$43,p6b!$J$43,p6b!$L$43,p6b!$N$43,p6b!$P$43)</c:f>
              <c:numCache>
                <c:formatCode>#,##0</c:formatCode>
                <c:ptCount val="17"/>
                <c:pt idx="0">
                  <c:v>6222</c:v>
                </c:pt>
                <c:pt idx="1">
                  <c:v>14</c:v>
                </c:pt>
                <c:pt idx="2">
                  <c:v>1585</c:v>
                </c:pt>
                <c:pt idx="3">
                  <c:v>1057</c:v>
                </c:pt>
                <c:pt idx="4">
                  <c:v>560</c:v>
                </c:pt>
                <c:pt idx="5">
                  <c:v>6</c:v>
                </c:pt>
                <c:pt idx="6">
                  <c:v>237</c:v>
                </c:pt>
                <c:pt idx="7">
                  <c:v>3431</c:v>
                </c:pt>
                <c:pt idx="8">
                  <c:v>0</c:v>
                </c:pt>
                <c:pt idx="9">
                  <c:v>96</c:v>
                </c:pt>
                <c:pt idx="10">
                  <c:v>10057</c:v>
                </c:pt>
                <c:pt idx="11">
                  <c:v>7406</c:v>
                </c:pt>
                <c:pt idx="12">
                  <c:v>2515</c:v>
                </c:pt>
                <c:pt idx="13">
                  <c:v>2118</c:v>
                </c:pt>
                <c:pt idx="14">
                  <c:v>7231</c:v>
                </c:pt>
                <c:pt idx="15">
                  <c:v>6010</c:v>
                </c:pt>
                <c:pt idx="16">
                  <c:v>1446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991744"/>
        <c:axId val="80993280"/>
        <c:axId val="0"/>
      </c:bar3DChart>
      <c:catAx>
        <c:axId val="80991744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2000"/>
            </a:pPr>
            <a:endParaRPr lang="cs-CZ"/>
          </a:p>
        </c:txPr>
        <c:crossAx val="8099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9932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cs-CZ"/>
          </a:p>
        </c:txPr>
        <c:crossAx val="80991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152400</xdr:rowOff>
    </xdr:from>
    <xdr:to>
      <xdr:col>15</xdr:col>
      <xdr:colOff>19050</xdr:colOff>
      <xdr:row>44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815976</xdr:colOff>
      <xdr:row>23</xdr:row>
      <xdr:rowOff>38100</xdr:rowOff>
    </xdr:from>
    <xdr:to>
      <xdr:col>29</xdr:col>
      <xdr:colOff>1085850</xdr:colOff>
      <xdr:row>45</xdr:row>
      <xdr:rowOff>171450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3" name="TextovéPole 2"/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4" name="TextovéPole 3"/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5" name="TextovéPole 4"/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0.95827</cdr:x>
      <cdr:y>0.53448</cdr:y>
    </cdr:from>
    <cdr:to>
      <cdr:x>0.96185</cdr:x>
      <cdr:y>0.54631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2249150" y="2066925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0.95529</cdr:x>
      <cdr:y>0.50985</cdr:y>
    </cdr:from>
    <cdr:to>
      <cdr:x>0.99329</cdr:x>
      <cdr:y>0.55172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2211050" y="1971675"/>
          <a:ext cx="4857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0.94486</cdr:x>
      <cdr:y>0.44089</cdr:y>
    </cdr:from>
    <cdr:to>
      <cdr:x>0.99925</cdr:x>
      <cdr:y>0.50739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2077699" y="1704974"/>
          <a:ext cx="6953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0.95827</cdr:x>
      <cdr:y>0.53448</cdr:y>
    </cdr:from>
    <cdr:to>
      <cdr:x>0.96185</cdr:x>
      <cdr:y>0.54631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12249150" y="2066925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0.95529</cdr:x>
      <cdr:y>0.50985</cdr:y>
    </cdr:from>
    <cdr:to>
      <cdr:x>0.99329</cdr:x>
      <cdr:y>0.55172</cdr:y>
    </cdr:to>
    <cdr:sp macro="" textlink="">
      <cdr:nvSpPr>
        <cdr:cNvPr id="6" name="TextovéPole 2"/>
        <cdr:cNvSpPr txBox="1"/>
      </cdr:nvSpPr>
      <cdr:spPr>
        <a:xfrm xmlns:a="http://schemas.openxmlformats.org/drawingml/2006/main">
          <a:off x="12211050" y="1971675"/>
          <a:ext cx="4857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0.94486</cdr:x>
      <cdr:y>0.44089</cdr:y>
    </cdr:from>
    <cdr:to>
      <cdr:x>0.99925</cdr:x>
      <cdr:y>0.50739</cdr:y>
    </cdr:to>
    <cdr:sp macro="" textlink="">
      <cdr:nvSpPr>
        <cdr:cNvPr id="7" name="TextovéPole 3"/>
        <cdr:cNvSpPr txBox="1"/>
      </cdr:nvSpPr>
      <cdr:spPr>
        <a:xfrm xmlns:a="http://schemas.openxmlformats.org/drawingml/2006/main">
          <a:off x="12077699" y="1704974"/>
          <a:ext cx="6953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319616</xdr:colOff>
      <xdr:row>99</xdr:row>
      <xdr:rowOff>1003299</xdr:rowOff>
    </xdr:from>
    <xdr:to>
      <xdr:col>27</xdr:col>
      <xdr:colOff>381000</xdr:colOff>
      <xdr:row>132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0.43722</cdr:x>
      <cdr:y>0.03369</cdr:y>
    </cdr:from>
    <cdr:to>
      <cdr:x>0.63609</cdr:x>
      <cdr:y>0.07864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8652065" y="250650"/>
          <a:ext cx="3935382" cy="334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aseline="0"/>
            <a:t>v období leden 2011 - </a:t>
          </a:r>
          <a:r>
            <a:rPr lang="cs-CZ" sz="1800" baseline="0"/>
            <a:t>prosinec</a:t>
          </a:r>
          <a:r>
            <a:rPr lang="cs-CZ" sz="1600" baseline="0"/>
            <a:t> 2019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32</xdr:row>
      <xdr:rowOff>116397</xdr:rowOff>
    </xdr:from>
    <xdr:to>
      <xdr:col>24</xdr:col>
      <xdr:colOff>533399</xdr:colOff>
      <xdr:row>64</xdr:row>
      <xdr:rowOff>77108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171450</xdr:rowOff>
    </xdr:from>
    <xdr:to>
      <xdr:col>7</xdr:col>
      <xdr:colOff>314325</xdr:colOff>
      <xdr:row>32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76200</xdr:rowOff>
    </xdr:from>
    <xdr:to>
      <xdr:col>7</xdr:col>
      <xdr:colOff>304800</xdr:colOff>
      <xdr:row>16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18</xdr:row>
      <xdr:rowOff>9525</xdr:rowOff>
    </xdr:from>
    <xdr:to>
      <xdr:col>15</xdr:col>
      <xdr:colOff>314325</xdr:colOff>
      <xdr:row>32</xdr:row>
      <xdr:rowOff>85725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</xdr:row>
      <xdr:rowOff>76200</xdr:rowOff>
    </xdr:from>
    <xdr:to>
      <xdr:col>15</xdr:col>
      <xdr:colOff>304800</xdr:colOff>
      <xdr:row>16</xdr:row>
      <xdr:rowOff>152400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95252</xdr:colOff>
      <xdr:row>0</xdr:row>
      <xdr:rowOff>0</xdr:rowOff>
    </xdr:from>
    <xdr:ext cx="6424081" cy="90859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2" y="0"/>
          <a:ext cx="6424081" cy="90859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539751</xdr:colOff>
      <xdr:row>48</xdr:row>
      <xdr:rowOff>61700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473825" cy="9205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178594</xdr:rowOff>
    </xdr:from>
    <xdr:to>
      <xdr:col>11</xdr:col>
      <xdr:colOff>294494</xdr:colOff>
      <xdr:row>17</xdr:row>
      <xdr:rowOff>119062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664369"/>
          <a:ext cx="6542894" cy="2902743"/>
        </a:xfrm>
        <a:prstGeom prst="rect">
          <a:avLst/>
        </a:prstGeom>
      </xdr:spPr>
    </xdr:pic>
    <xdr:clientData/>
  </xdr:twoCellAnchor>
  <xdr:twoCellAnchor editAs="oneCell">
    <xdr:from>
      <xdr:col>0</xdr:col>
      <xdr:colOff>202408</xdr:colOff>
      <xdr:row>22</xdr:row>
      <xdr:rowOff>23812</xdr:rowOff>
    </xdr:from>
    <xdr:to>
      <xdr:col>11</xdr:col>
      <xdr:colOff>266701</xdr:colOff>
      <xdr:row>37</xdr:row>
      <xdr:rowOff>71437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408" y="4233862"/>
          <a:ext cx="6512718" cy="2876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KRAJE/cas%20rada%20ukazate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Eurostat%20long%20term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Eurostat%20ro&#269;ni%20prume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Eurostat%20education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do%2025%20l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"/>
      <sheetName val="podíl"/>
      <sheetName val="uch"/>
      <sheetName val="VM"/>
      <sheetName val="zeny"/>
      <sheetName val="muzi"/>
      <sheetName val="OZP"/>
      <sheetName val="ZPS"/>
      <sheetName val="ABS"/>
      <sheetName val="uchazprisp"/>
      <sheetName val="nově hlášení"/>
      <sheetName val="vyřazeni"/>
      <sheetName val="List1"/>
      <sheetName val="sankční"/>
      <sheetName val="UMISTENI"/>
      <sheetName val="UMISTENI UP"/>
      <sheetName val="UMISTENI APZ"/>
      <sheetName val="UMISTENI JINAK"/>
      <sheetName val="UMISTENI ostatni"/>
      <sheetName val="uchnaVM"/>
      <sheetName val="nově hláš VM"/>
      <sheetName val="grafy"/>
      <sheetName val="Graf27"/>
      <sheetName val="Graf28"/>
      <sheetName val="Graf29"/>
      <sheetName val="Graf30"/>
      <sheetName val="Graf31"/>
      <sheetName val="Graf32"/>
      <sheetName val="Graf33"/>
      <sheetName val="Graf34"/>
      <sheetName val="Graf35"/>
      <sheetName val="Graf36"/>
      <sheetName val="Graf37"/>
      <sheetName val="Graf38"/>
      <sheetName val="Graf39"/>
      <sheetName val="Graf40"/>
      <sheetName val="Graf41"/>
      <sheetName val="Graf42"/>
      <sheetName val="Graf43"/>
      <sheetName val="Graf44"/>
      <sheetName val="Graf45"/>
      <sheetName val="Graf46"/>
      <sheetName val="Graf47"/>
      <sheetName val="Graf48"/>
      <sheetName val="Graf49"/>
      <sheetName val="Graf50"/>
      <sheetName val="Graf51"/>
      <sheetName val="Graf52"/>
      <sheetName val="graf"/>
      <sheetName val="Graf1"/>
      <sheetName val="Graf2"/>
      <sheetName val="Graf3"/>
      <sheetName val="Graf4"/>
      <sheetName val="Graf5"/>
      <sheetName val="Graf6"/>
      <sheetName val="Graf7"/>
      <sheetName val="Graf8"/>
      <sheetName val="Graf9"/>
      <sheetName val="Graf10"/>
      <sheetName val="Graf11"/>
      <sheetName val="Graf12"/>
      <sheetName val="Graf13"/>
      <sheetName val="Graf14"/>
      <sheetName val="Graf15"/>
      <sheetName val="Graf16"/>
      <sheetName val="Graf17"/>
      <sheetName val="Graf18"/>
      <sheetName val="Graf19"/>
      <sheetName val="Graf20"/>
      <sheetName val="Graf21"/>
      <sheetName val="Graf22"/>
      <sheetName val="Graf23"/>
      <sheetName val="Graf24"/>
      <sheetName val="Graf25"/>
      <sheetName val="Graf26"/>
    </sheetNames>
    <sheetDataSet>
      <sheetData sheetId="0"/>
      <sheetData sheetId="1"/>
      <sheetData sheetId="2">
        <row r="37">
          <cell r="IH37">
            <v>2011</v>
          </cell>
          <cell r="II37">
            <v>0</v>
          </cell>
          <cell r="IJ37">
            <v>0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2012</v>
          </cell>
          <cell r="IU37">
            <v>0</v>
          </cell>
          <cell r="IV37">
            <v>0</v>
          </cell>
          <cell r="IW37">
            <v>0</v>
          </cell>
          <cell r="IX37">
            <v>0</v>
          </cell>
          <cell r="IY37">
            <v>0</v>
          </cell>
          <cell r="IZ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0</v>
          </cell>
          <cell r="JF37">
            <v>2013</v>
          </cell>
          <cell r="JG37">
            <v>0</v>
          </cell>
          <cell r="JH37">
            <v>0</v>
          </cell>
          <cell r="JI37">
            <v>0</v>
          </cell>
          <cell r="JJ37">
            <v>0</v>
          </cell>
          <cell r="JK37">
            <v>0</v>
          </cell>
          <cell r="JL37">
            <v>0</v>
          </cell>
          <cell r="JM37">
            <v>0</v>
          </cell>
          <cell r="JN37">
            <v>0</v>
          </cell>
          <cell r="JO37">
            <v>0</v>
          </cell>
          <cell r="JP37">
            <v>0</v>
          </cell>
          <cell r="JQ37">
            <v>0</v>
          </cell>
          <cell r="JR37">
            <v>2014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A37">
            <v>0</v>
          </cell>
          <cell r="KB37">
            <v>0</v>
          </cell>
          <cell r="KC37">
            <v>0</v>
          </cell>
          <cell r="KD37">
            <v>2015</v>
          </cell>
          <cell r="KE37">
            <v>0</v>
          </cell>
          <cell r="KF37">
            <v>0</v>
          </cell>
          <cell r="KG37">
            <v>0</v>
          </cell>
          <cell r="KH37">
            <v>0</v>
          </cell>
          <cell r="KI37">
            <v>0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2016</v>
          </cell>
          <cell r="KQ37">
            <v>0</v>
          </cell>
          <cell r="KR37">
            <v>0</v>
          </cell>
          <cell r="KS37">
            <v>0</v>
          </cell>
          <cell r="KT37">
            <v>0</v>
          </cell>
          <cell r="KU37">
            <v>0</v>
          </cell>
          <cell r="KV37">
            <v>0</v>
          </cell>
          <cell r="KW37">
            <v>0</v>
          </cell>
          <cell r="KX37">
            <v>0</v>
          </cell>
          <cell r="KY37">
            <v>0</v>
          </cell>
          <cell r="KZ37">
            <v>0</v>
          </cell>
          <cell r="LA37">
            <v>0</v>
          </cell>
          <cell r="LB37">
            <v>2017</v>
          </cell>
          <cell r="LC37">
            <v>0</v>
          </cell>
          <cell r="LD37">
            <v>0</v>
          </cell>
          <cell r="LE37">
            <v>0</v>
          </cell>
          <cell r="LF37">
            <v>0</v>
          </cell>
          <cell r="LG37">
            <v>0</v>
          </cell>
          <cell r="LH37">
            <v>0</v>
          </cell>
          <cell r="LI37">
            <v>0</v>
          </cell>
          <cell r="LJ37">
            <v>0</v>
          </cell>
          <cell r="LK37">
            <v>0</v>
          </cell>
          <cell r="LL37">
            <v>0</v>
          </cell>
          <cell r="LM37">
            <v>0</v>
          </cell>
          <cell r="LN37">
            <v>2018</v>
          </cell>
          <cell r="LO37">
            <v>0</v>
          </cell>
          <cell r="LP37">
            <v>0</v>
          </cell>
          <cell r="LQ37">
            <v>0</v>
          </cell>
          <cell r="LR37">
            <v>0</v>
          </cell>
          <cell r="LS37">
            <v>0</v>
          </cell>
          <cell r="LT37">
            <v>0</v>
          </cell>
          <cell r="LU37">
            <v>0</v>
          </cell>
          <cell r="LV37">
            <v>0</v>
          </cell>
          <cell r="LW37">
            <v>0</v>
          </cell>
          <cell r="LX37">
            <v>0</v>
          </cell>
          <cell r="LY37">
            <v>0</v>
          </cell>
        </row>
        <row r="38">
          <cell r="IH38">
            <v>1</v>
          </cell>
          <cell r="II38">
            <v>2</v>
          </cell>
          <cell r="IJ38">
            <v>3</v>
          </cell>
          <cell r="IK38">
            <v>4</v>
          </cell>
          <cell r="IL38">
            <v>5</v>
          </cell>
          <cell r="IM38">
            <v>6</v>
          </cell>
          <cell r="IN38">
            <v>7</v>
          </cell>
          <cell r="IO38">
            <v>8</v>
          </cell>
          <cell r="IP38">
            <v>9</v>
          </cell>
          <cell r="IQ38">
            <v>10</v>
          </cell>
          <cell r="IR38">
            <v>11</v>
          </cell>
          <cell r="IS38">
            <v>12</v>
          </cell>
          <cell r="IT38">
            <v>1</v>
          </cell>
          <cell r="IU38">
            <v>2</v>
          </cell>
          <cell r="IV38">
            <v>3</v>
          </cell>
          <cell r="IW38">
            <v>4</v>
          </cell>
          <cell r="IX38">
            <v>5</v>
          </cell>
          <cell r="IY38">
            <v>6</v>
          </cell>
          <cell r="IZ38">
            <v>7</v>
          </cell>
          <cell r="JA38">
            <v>8</v>
          </cell>
          <cell r="JB38">
            <v>9</v>
          </cell>
          <cell r="JC38">
            <v>10</v>
          </cell>
          <cell r="JD38">
            <v>11</v>
          </cell>
          <cell r="JE38">
            <v>12</v>
          </cell>
          <cell r="JF38">
            <v>1</v>
          </cell>
          <cell r="JG38">
            <v>2</v>
          </cell>
          <cell r="JH38">
            <v>3</v>
          </cell>
          <cell r="JI38">
            <v>4</v>
          </cell>
          <cell r="JJ38">
            <v>5</v>
          </cell>
          <cell r="JK38">
            <v>6</v>
          </cell>
          <cell r="JL38">
            <v>7</v>
          </cell>
          <cell r="JM38">
            <v>8</v>
          </cell>
          <cell r="JN38">
            <v>9</v>
          </cell>
          <cell r="JO38">
            <v>10</v>
          </cell>
          <cell r="JP38">
            <v>11</v>
          </cell>
          <cell r="JQ38">
            <v>12</v>
          </cell>
          <cell r="JR38">
            <v>1</v>
          </cell>
          <cell r="JS38">
            <v>2</v>
          </cell>
          <cell r="JT38">
            <v>3</v>
          </cell>
          <cell r="JU38">
            <v>4</v>
          </cell>
          <cell r="JV38">
            <v>5</v>
          </cell>
          <cell r="JW38">
            <v>6</v>
          </cell>
          <cell r="JX38">
            <v>7</v>
          </cell>
          <cell r="JY38">
            <v>8</v>
          </cell>
          <cell r="JZ38">
            <v>9</v>
          </cell>
          <cell r="KA38">
            <v>10</v>
          </cell>
          <cell r="KB38">
            <v>11</v>
          </cell>
          <cell r="KC38">
            <v>12</v>
          </cell>
          <cell r="KD38">
            <v>1</v>
          </cell>
          <cell r="KE38">
            <v>2</v>
          </cell>
          <cell r="KF38">
            <v>3</v>
          </cell>
          <cell r="KG38">
            <v>4</v>
          </cell>
          <cell r="KH38">
            <v>5</v>
          </cell>
          <cell r="KI38">
            <v>6</v>
          </cell>
          <cell r="KJ38">
            <v>7</v>
          </cell>
          <cell r="KK38">
            <v>8</v>
          </cell>
          <cell r="KL38">
            <v>9</v>
          </cell>
          <cell r="KM38">
            <v>10</v>
          </cell>
          <cell r="KN38">
            <v>11</v>
          </cell>
          <cell r="KO38">
            <v>12</v>
          </cell>
          <cell r="KP38">
            <v>1</v>
          </cell>
          <cell r="KQ38">
            <v>2</v>
          </cell>
          <cell r="KR38">
            <v>3</v>
          </cell>
          <cell r="KS38">
            <v>4</v>
          </cell>
          <cell r="KT38">
            <v>5</v>
          </cell>
          <cell r="KU38">
            <v>6</v>
          </cell>
          <cell r="KV38">
            <v>7</v>
          </cell>
          <cell r="KW38">
            <v>8</v>
          </cell>
          <cell r="KX38">
            <v>9</v>
          </cell>
          <cell r="KY38">
            <v>10</v>
          </cell>
          <cell r="KZ38">
            <v>11</v>
          </cell>
          <cell r="LA38">
            <v>12</v>
          </cell>
          <cell r="LB38">
            <v>1</v>
          </cell>
          <cell r="LC38">
            <v>2</v>
          </cell>
          <cell r="LD38">
            <v>3</v>
          </cell>
          <cell r="LE38">
            <v>4</v>
          </cell>
          <cell r="LF38">
            <v>5</v>
          </cell>
          <cell r="LG38">
            <v>6</v>
          </cell>
          <cell r="LH38">
            <v>7</v>
          </cell>
          <cell r="LI38">
            <v>8</v>
          </cell>
          <cell r="LJ38">
            <v>9</v>
          </cell>
          <cell r="LK38">
            <v>10</v>
          </cell>
          <cell r="LL38">
            <v>11</v>
          </cell>
          <cell r="LM38">
            <v>12</v>
          </cell>
          <cell r="LN38">
            <v>1</v>
          </cell>
          <cell r="LO38">
            <v>2</v>
          </cell>
          <cell r="LP38">
            <v>3</v>
          </cell>
          <cell r="LQ38">
            <v>4</v>
          </cell>
          <cell r="LR38">
            <v>5</v>
          </cell>
          <cell r="LS38">
            <v>6</v>
          </cell>
          <cell r="LT38">
            <v>7</v>
          </cell>
          <cell r="LU38">
            <v>8</v>
          </cell>
          <cell r="LV38">
            <v>9</v>
          </cell>
          <cell r="LW38">
            <v>10</v>
          </cell>
          <cell r="LX38">
            <v>11</v>
          </cell>
          <cell r="LY38">
            <v>12</v>
          </cell>
        </row>
        <row r="53">
          <cell r="IH53">
            <v>-2363</v>
          </cell>
          <cell r="II53">
            <v>-16239</v>
          </cell>
          <cell r="IJ53">
            <v>-25062</v>
          </cell>
          <cell r="IK53">
            <v>-26286</v>
          </cell>
          <cell r="IL53">
            <v>-24823</v>
          </cell>
          <cell r="IM53">
            <v>-21725</v>
          </cell>
          <cell r="IN53">
            <v>-19700</v>
          </cell>
          <cell r="IO53">
            <v>-19959</v>
          </cell>
          <cell r="IP53">
            <v>-25366</v>
          </cell>
          <cell r="IQ53">
            <v>-24543</v>
          </cell>
          <cell r="IR53">
            <v>-30236</v>
          </cell>
          <cell r="IS53">
            <v>-53100</v>
          </cell>
          <cell r="IT53">
            <v>-37774</v>
          </cell>
          <cell r="IU53">
            <v>-25211</v>
          </cell>
          <cell r="IV53">
            <v>-22582</v>
          </cell>
          <cell r="IW53">
            <v>-16520</v>
          </cell>
          <cell r="IX53">
            <v>-7857</v>
          </cell>
          <cell r="IY53">
            <v>-4189</v>
          </cell>
          <cell r="IZ53">
            <v>13</v>
          </cell>
          <cell r="JA53">
            <v>5158</v>
          </cell>
          <cell r="JB53">
            <v>18070</v>
          </cell>
          <cell r="JC53">
            <v>26144</v>
          </cell>
          <cell r="JD53">
            <v>32094</v>
          </cell>
          <cell r="JE53">
            <v>36860</v>
          </cell>
          <cell r="JF53">
            <v>51720</v>
          </cell>
          <cell r="JG53">
            <v>51998</v>
          </cell>
          <cell r="JH53">
            <v>62588</v>
          </cell>
          <cell r="JI53">
            <v>67906</v>
          </cell>
          <cell r="JJ53">
            <v>65364</v>
          </cell>
          <cell r="JK53">
            <v>65887</v>
          </cell>
          <cell r="JL53">
            <v>65499</v>
          </cell>
          <cell r="JM53">
            <v>65038</v>
          </cell>
          <cell r="JN53">
            <v>63873</v>
          </cell>
          <cell r="JO53">
            <v>59919</v>
          </cell>
          <cell r="JP53">
            <v>56815</v>
          </cell>
          <cell r="JQ53">
            <v>51522</v>
          </cell>
          <cell r="JR53">
            <v>43465</v>
          </cell>
          <cell r="JS53">
            <v>31707</v>
          </cell>
          <cell r="JT53">
            <v>20547</v>
          </cell>
          <cell r="JU53">
            <v>9680</v>
          </cell>
          <cell r="JV53">
            <v>2510</v>
          </cell>
          <cell r="JW53">
            <v>-3294</v>
          </cell>
          <cell r="JX53">
            <v>-9732</v>
          </cell>
          <cell r="JY53">
            <v>-16506</v>
          </cell>
          <cell r="JZ53">
            <v>-27960</v>
          </cell>
          <cell r="KA53">
            <v>-37043</v>
          </cell>
          <cell r="KB53">
            <v>-47805</v>
          </cell>
          <cell r="KC53">
            <v>-54919</v>
          </cell>
          <cell r="KD53">
            <v>-73083</v>
          </cell>
          <cell r="KE53">
            <v>-77273</v>
          </cell>
          <cell r="KF53">
            <v>-83000</v>
          </cell>
          <cell r="KG53">
            <v>-83323</v>
          </cell>
          <cell r="KH53">
            <v>-84284</v>
          </cell>
          <cell r="KI53">
            <v>-85784</v>
          </cell>
          <cell r="KJ53">
            <v>-85023</v>
          </cell>
          <cell r="KK53">
            <v>-84559</v>
          </cell>
          <cell r="KL53">
            <v>-87206</v>
          </cell>
          <cell r="KM53">
            <v>-89206</v>
          </cell>
          <cell r="KN53">
            <v>-86144</v>
          </cell>
          <cell r="KO53">
            <v>-88796</v>
          </cell>
          <cell r="KP53">
            <v>-88788</v>
          </cell>
          <cell r="KQ53">
            <v>-86863</v>
          </cell>
          <cell r="KR53">
            <v>-82206</v>
          </cell>
          <cell r="KS53">
            <v>-76625</v>
          </cell>
          <cell r="KT53">
            <v>-70900</v>
          </cell>
          <cell r="KU53">
            <v>-67067</v>
          </cell>
          <cell r="KV53">
            <v>-63674</v>
          </cell>
          <cell r="KW53">
            <v>-62192</v>
          </cell>
          <cell r="KX53">
            <v>-63634</v>
          </cell>
          <cell r="KY53">
            <v>-64188</v>
          </cell>
          <cell r="KZ53">
            <v>-68609</v>
          </cell>
          <cell r="LA53">
            <v>-71745</v>
          </cell>
          <cell r="LB53">
            <v>-77987</v>
          </cell>
          <cell r="LC53">
            <v>-81046</v>
          </cell>
          <cell r="LD53">
            <v>-86997</v>
          </cell>
          <cell r="LE53">
            <v>-87761</v>
          </cell>
          <cell r="LF53">
            <v>-86268</v>
          </cell>
          <cell r="LG53">
            <v>-86889</v>
          </cell>
          <cell r="LH53">
            <v>-89593</v>
          </cell>
          <cell r="LI53">
            <v>-91648</v>
          </cell>
          <cell r="LJ53">
            <v>-93343</v>
          </cell>
          <cell r="LK53">
            <v>-95071</v>
          </cell>
          <cell r="LL53">
            <v>-97286</v>
          </cell>
          <cell r="LM53">
            <v>-100753</v>
          </cell>
          <cell r="LN53">
            <v>-100188</v>
          </cell>
          <cell r="LO53">
            <v>-99309</v>
          </cell>
          <cell r="LP53">
            <v>-92504</v>
          </cell>
          <cell r="LQ53">
            <v>-84401</v>
          </cell>
          <cell r="LR53">
            <v>-78889</v>
          </cell>
          <cell r="LS53">
            <v>-73653</v>
          </cell>
          <cell r="LT53">
            <v>-71509</v>
          </cell>
          <cell r="LU53">
            <v>-66327</v>
          </cell>
          <cell r="LV53">
            <v>-60584</v>
          </cell>
          <cell r="LW53">
            <v>-55551</v>
          </cell>
          <cell r="LX53">
            <v>-50459</v>
          </cell>
          <cell r="LY53">
            <v>-49086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2">
          <cell r="C52" t="str">
            <v>2009</v>
          </cell>
          <cell r="D52" t="str">
            <v>2010</v>
          </cell>
          <cell r="E52" t="str">
            <v>2011</v>
          </cell>
          <cell r="F52" t="str">
            <v>2012</v>
          </cell>
          <cell r="G52" t="str">
            <v>2013</v>
          </cell>
          <cell r="H52" t="str">
            <v>2014</v>
          </cell>
          <cell r="I52" t="str">
            <v>2015</v>
          </cell>
          <cell r="J52" t="str">
            <v>2016</v>
          </cell>
          <cell r="K52" t="str">
            <v>2017</v>
          </cell>
        </row>
        <row r="53">
          <cell r="A53" t="str">
            <v>European Union - 28 countries</v>
          </cell>
          <cell r="C53">
            <v>2.9</v>
          </cell>
          <cell r="D53">
            <v>3.8</v>
          </cell>
          <cell r="E53">
            <v>4.0999999999999996</v>
          </cell>
          <cell r="F53">
            <v>4.5999999999999996</v>
          </cell>
          <cell r="G53">
            <v>5.0999999999999996</v>
          </cell>
          <cell r="H53">
            <v>5</v>
          </cell>
          <cell r="I53">
            <v>4.5</v>
          </cell>
          <cell r="J53">
            <v>4</v>
          </cell>
          <cell r="K53">
            <v>3.4</v>
          </cell>
        </row>
        <row r="56">
          <cell r="A56" t="str">
            <v>Czechia</v>
          </cell>
          <cell r="C56">
            <v>2</v>
          </cell>
          <cell r="D56">
            <v>3</v>
          </cell>
          <cell r="E56">
            <v>2.7</v>
          </cell>
          <cell r="F56">
            <v>3</v>
          </cell>
          <cell r="G56">
            <v>3</v>
          </cell>
          <cell r="H56">
            <v>2.7</v>
          </cell>
          <cell r="I56">
            <v>2.4</v>
          </cell>
          <cell r="J56">
            <v>1.7</v>
          </cell>
          <cell r="K56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1">
          <cell r="B11" t="str">
            <v>2009</v>
          </cell>
          <cell r="C11" t="str">
            <v>2010</v>
          </cell>
          <cell r="D11" t="str">
            <v>2011</v>
          </cell>
          <cell r="E11" t="str">
            <v>2012</v>
          </cell>
          <cell r="F11" t="str">
            <v>2013</v>
          </cell>
          <cell r="G11" t="str">
            <v>2014</v>
          </cell>
          <cell r="H11" t="str">
            <v>2015</v>
          </cell>
          <cell r="I11" t="str">
            <v>2016</v>
          </cell>
          <cell r="J11" t="str">
            <v>2017</v>
          </cell>
          <cell r="K11" t="str">
            <v>2018</v>
          </cell>
        </row>
        <row r="12">
          <cell r="A12" t="str">
            <v>Czechia</v>
          </cell>
          <cell r="B12">
            <v>6.7</v>
          </cell>
          <cell r="C12">
            <v>7.3</v>
          </cell>
          <cell r="D12">
            <v>6.7</v>
          </cell>
          <cell r="E12">
            <v>7</v>
          </cell>
          <cell r="F12">
            <v>7</v>
          </cell>
          <cell r="G12">
            <v>6.1</v>
          </cell>
          <cell r="H12">
            <v>5.0999999999999996</v>
          </cell>
          <cell r="I12">
            <v>4</v>
          </cell>
          <cell r="J12">
            <v>2.9</v>
          </cell>
          <cell r="K12">
            <v>2.2000000000000002</v>
          </cell>
        </row>
        <row r="27">
          <cell r="A27" t="str">
            <v>European Union - 28 countries</v>
          </cell>
          <cell r="B27">
            <v>9</v>
          </cell>
          <cell r="C27">
            <v>9.6</v>
          </cell>
          <cell r="D27">
            <v>9.6999999999999993</v>
          </cell>
          <cell r="E27">
            <v>10.5</v>
          </cell>
          <cell r="F27">
            <v>10.9</v>
          </cell>
          <cell r="G27">
            <v>10.199999999999999</v>
          </cell>
          <cell r="H27">
            <v>9.4</v>
          </cell>
          <cell r="I27">
            <v>8.6</v>
          </cell>
          <cell r="J27">
            <v>7.6</v>
          </cell>
          <cell r="K27">
            <v>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2">
          <cell r="C12" t="str">
            <v>2009</v>
          </cell>
          <cell r="D12" t="str">
            <v>2010</v>
          </cell>
          <cell r="E12" t="str">
            <v>2011</v>
          </cell>
          <cell r="F12" t="str">
            <v>2012</v>
          </cell>
          <cell r="G12" t="str">
            <v>2013</v>
          </cell>
          <cell r="H12" t="str">
            <v>2014</v>
          </cell>
          <cell r="I12" t="str">
            <v>2015</v>
          </cell>
          <cell r="J12" t="str">
            <v>2016</v>
          </cell>
          <cell r="K12" t="str">
            <v>2017</v>
          </cell>
        </row>
        <row r="13">
          <cell r="A13" t="str">
            <v>European Union - 28 countries</v>
          </cell>
          <cell r="C13">
            <v>14.4</v>
          </cell>
          <cell r="D13">
            <v>15.6</v>
          </cell>
          <cell r="E13">
            <v>16.2</v>
          </cell>
          <cell r="F13">
            <v>18.2</v>
          </cell>
          <cell r="G13">
            <v>19.2</v>
          </cell>
          <cell r="H13">
            <v>18.5</v>
          </cell>
          <cell r="I13">
            <v>17.3</v>
          </cell>
          <cell r="J13">
            <v>16.100000000000001</v>
          </cell>
          <cell r="K13">
            <v>14.7</v>
          </cell>
        </row>
        <row r="16">
          <cell r="A16" t="str">
            <v>Czechia</v>
          </cell>
          <cell r="C16">
            <v>24.1</v>
          </cell>
          <cell r="D16">
            <v>25</v>
          </cell>
          <cell r="E16">
            <v>24.3</v>
          </cell>
          <cell r="F16">
            <v>28.5</v>
          </cell>
          <cell r="G16">
            <v>25.6</v>
          </cell>
          <cell r="H16">
            <v>22.1</v>
          </cell>
          <cell r="I16">
            <v>22.7</v>
          </cell>
          <cell r="J16">
            <v>20.5</v>
          </cell>
          <cell r="K16">
            <v>13.1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2">
          <cell r="B12" t="str">
            <v>2008</v>
          </cell>
          <cell r="C12" t="str">
            <v>2009</v>
          </cell>
          <cell r="D12" t="str">
            <v>2010</v>
          </cell>
          <cell r="E12" t="str">
            <v>2011</v>
          </cell>
          <cell r="F12" t="str">
            <v>2012</v>
          </cell>
          <cell r="G12" t="str">
            <v>2013</v>
          </cell>
          <cell r="H12" t="str">
            <v>2014</v>
          </cell>
          <cell r="I12" t="str">
            <v>2015</v>
          </cell>
          <cell r="J12" t="str">
            <v>2016</v>
          </cell>
          <cell r="K12" t="str">
            <v>2017</v>
          </cell>
          <cell r="L12" t="str">
            <v>2018</v>
          </cell>
        </row>
        <row r="13">
          <cell r="A13" t="str">
            <v>EU 28</v>
          </cell>
          <cell r="B13">
            <v>15.9</v>
          </cell>
          <cell r="C13">
            <v>20.3</v>
          </cell>
          <cell r="D13">
            <v>21.4</v>
          </cell>
          <cell r="E13">
            <v>21.8</v>
          </cell>
          <cell r="F13">
            <v>23.3</v>
          </cell>
          <cell r="G13">
            <v>23.7</v>
          </cell>
          <cell r="H13">
            <v>22.2</v>
          </cell>
          <cell r="I13">
            <v>20.3</v>
          </cell>
          <cell r="J13">
            <v>18.7</v>
          </cell>
          <cell r="K13">
            <v>16.8</v>
          </cell>
          <cell r="L13">
            <v>15.6</v>
          </cell>
        </row>
        <row r="16">
          <cell r="A16" t="str">
            <v>Czech Republic</v>
          </cell>
          <cell r="B16">
            <v>9.9</v>
          </cell>
          <cell r="C16">
            <v>16.600000000000001</v>
          </cell>
          <cell r="D16">
            <v>18.3</v>
          </cell>
          <cell r="E16">
            <v>18.100000000000001</v>
          </cell>
          <cell r="F16">
            <v>19.5</v>
          </cell>
          <cell r="G16">
            <v>18.899999999999999</v>
          </cell>
          <cell r="H16">
            <v>15.9</v>
          </cell>
          <cell r="I16">
            <v>12.6</v>
          </cell>
          <cell r="J16">
            <v>10.5</v>
          </cell>
          <cell r="K16">
            <v>7.9</v>
          </cell>
          <cell r="L16">
            <v>6.7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view="pageBreakPreview" zoomScale="70" zoomScaleNormal="100" zoomScaleSheetLayoutView="70" workbookViewId="0">
      <selection sqref="A1:B1"/>
    </sheetView>
  </sheetViews>
  <sheetFormatPr defaultRowHeight="14.4"/>
  <cols>
    <col min="1" max="1" width="15.5546875" customWidth="1"/>
    <col min="2" max="2" width="87.5546875" customWidth="1"/>
  </cols>
  <sheetData>
    <row r="1" spans="1:2" ht="30" customHeight="1">
      <c r="A1" s="611" t="s">
        <v>108</v>
      </c>
      <c r="B1" s="611"/>
    </row>
    <row r="2" spans="1:2" ht="22.5" customHeight="1">
      <c r="A2" s="440" t="s">
        <v>102</v>
      </c>
      <c r="B2" s="440" t="s">
        <v>168</v>
      </c>
    </row>
    <row r="3" spans="1:2" s="439" customFormat="1" ht="22.5" customHeight="1">
      <c r="A3" s="440" t="s">
        <v>103</v>
      </c>
      <c r="B3" s="440" t="s">
        <v>490</v>
      </c>
    </row>
    <row r="4" spans="1:2" ht="22.5" customHeight="1">
      <c r="A4" s="440" t="s">
        <v>105</v>
      </c>
      <c r="B4" s="440" t="s">
        <v>165</v>
      </c>
    </row>
    <row r="5" spans="1:2" ht="22.5" customHeight="1">
      <c r="A5" s="440" t="s">
        <v>104</v>
      </c>
      <c r="B5" s="440" t="s">
        <v>166</v>
      </c>
    </row>
    <row r="6" spans="1:2" ht="22.5" customHeight="1">
      <c r="A6" s="440" t="s">
        <v>169</v>
      </c>
      <c r="B6" s="440" t="s">
        <v>170</v>
      </c>
    </row>
    <row r="7" spans="1:2" ht="22.5" customHeight="1">
      <c r="A7" s="440" t="s">
        <v>171</v>
      </c>
      <c r="B7" s="440" t="s">
        <v>180</v>
      </c>
    </row>
    <row r="8" spans="1:2" ht="22.5" customHeight="1">
      <c r="A8" s="440" t="s">
        <v>178</v>
      </c>
      <c r="B8" s="440" t="s">
        <v>491</v>
      </c>
    </row>
    <row r="9" spans="1:2" ht="22.5" customHeight="1">
      <c r="A9" s="440" t="s">
        <v>179</v>
      </c>
      <c r="B9" s="440" t="s">
        <v>492</v>
      </c>
    </row>
    <row r="10" spans="1:2" ht="22.5" customHeight="1">
      <c r="A10" s="440" t="s">
        <v>348</v>
      </c>
      <c r="B10" s="440" t="s">
        <v>493</v>
      </c>
    </row>
    <row r="11" spans="1:2" ht="22.5" customHeight="1">
      <c r="A11" s="440" t="s">
        <v>349</v>
      </c>
      <c r="B11" s="440" t="s">
        <v>494</v>
      </c>
    </row>
    <row r="12" spans="1:2" ht="22.5" customHeight="1">
      <c r="A12" s="440" t="s">
        <v>350</v>
      </c>
      <c r="B12" s="440" t="s">
        <v>495</v>
      </c>
    </row>
    <row r="13" spans="1:2" ht="22.5" customHeight="1">
      <c r="A13" s="440" t="s">
        <v>351</v>
      </c>
      <c r="B13" s="440" t="s">
        <v>496</v>
      </c>
    </row>
    <row r="14" spans="1:2" ht="22.5" customHeight="1">
      <c r="A14" s="440" t="s">
        <v>352</v>
      </c>
      <c r="B14" s="440" t="s">
        <v>167</v>
      </c>
    </row>
    <row r="15" spans="1:2" ht="22.5" customHeight="1">
      <c r="A15" s="440" t="s">
        <v>353</v>
      </c>
      <c r="B15" s="440" t="s">
        <v>497</v>
      </c>
    </row>
    <row r="16" spans="1:2" ht="22.5" customHeight="1">
      <c r="A16" s="440" t="s">
        <v>354</v>
      </c>
      <c r="B16" s="440" t="s">
        <v>498</v>
      </c>
    </row>
    <row r="17" spans="1:2" s="439" customFormat="1" ht="22.5" customHeight="1">
      <c r="A17" s="440" t="s">
        <v>106</v>
      </c>
      <c r="B17" s="440" t="s">
        <v>355</v>
      </c>
    </row>
    <row r="18" spans="1:2" s="439" customFormat="1" ht="22.5" customHeight="1">
      <c r="A18" s="440" t="s">
        <v>107</v>
      </c>
      <c r="B18" s="440" t="s">
        <v>499</v>
      </c>
    </row>
    <row r="19" spans="1:2" ht="22.5" customHeight="1">
      <c r="A19" s="440" t="s">
        <v>356</v>
      </c>
      <c r="B19" s="440" t="s">
        <v>500</v>
      </c>
    </row>
    <row r="20" spans="1:2" ht="22.5" customHeight="1">
      <c r="A20" s="440" t="s">
        <v>384</v>
      </c>
      <c r="B20" s="440" t="s">
        <v>501</v>
      </c>
    </row>
    <row r="21" spans="1:2" ht="22.5" customHeight="1">
      <c r="A21" s="440" t="s">
        <v>411</v>
      </c>
      <c r="B21" s="440" t="s">
        <v>412</v>
      </c>
    </row>
    <row r="22" spans="1:2" ht="22.5" customHeight="1">
      <c r="A22" s="440" t="s">
        <v>357</v>
      </c>
      <c r="B22" s="440" t="s">
        <v>508</v>
      </c>
    </row>
    <row r="23" spans="1:2" s="439" customFormat="1" ht="22.5" customHeight="1">
      <c r="A23" s="440" t="s">
        <v>413</v>
      </c>
      <c r="B23" s="440" t="s">
        <v>502</v>
      </c>
    </row>
    <row r="24" spans="1:2" s="439" customFormat="1" ht="22.5" customHeight="1">
      <c r="A24" s="440" t="s">
        <v>414</v>
      </c>
      <c r="B24" s="440" t="s">
        <v>503</v>
      </c>
    </row>
    <row r="25" spans="1:2" s="439" customFormat="1" ht="22.5" customHeight="1">
      <c r="A25" s="440" t="s">
        <v>415</v>
      </c>
      <c r="B25" s="440" t="s">
        <v>504</v>
      </c>
    </row>
    <row r="26" spans="1:2" s="439" customFormat="1" ht="23.25" customHeight="1">
      <c r="A26" s="440" t="s">
        <v>416</v>
      </c>
      <c r="B26" s="440" t="s">
        <v>505</v>
      </c>
    </row>
    <row r="27" spans="1:2" s="439" customFormat="1" ht="24.75" customHeight="1">
      <c r="A27" s="440" t="s">
        <v>417</v>
      </c>
      <c r="B27" s="440" t="s">
        <v>506</v>
      </c>
    </row>
    <row r="28" spans="1:2" s="439" customFormat="1" ht="23.25" customHeight="1">
      <c r="A28" s="440" t="s">
        <v>383</v>
      </c>
      <c r="B28" s="440" t="s">
        <v>507</v>
      </c>
    </row>
    <row r="29" spans="1:2" ht="23.25" customHeight="1">
      <c r="A29" s="440"/>
      <c r="B29" s="459"/>
    </row>
  </sheetData>
  <mergeCells count="1">
    <mergeCell ref="A1:B1"/>
  </mergeCells>
  <pageMargins left="0.7" right="0.7" top="0.78740157499999996" bottom="0.78740157499999996" header="0.3" footer="0.3"/>
  <pageSetup paperSize="9" scale="84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90" zoomScaleNormal="100" zoomScaleSheetLayoutView="90" workbookViewId="0">
      <selection sqref="A1:B1"/>
    </sheetView>
  </sheetViews>
  <sheetFormatPr defaultRowHeight="14.4"/>
  <cols>
    <col min="10" max="10" width="6.6640625" customWidth="1"/>
  </cols>
  <sheetData/>
  <printOptions horizontalCentered="1" verticalCentered="1"/>
  <pageMargins left="0" right="0" top="0" bottom="0" header="0.31496062992125984" footer="0.31496062992125984"/>
  <pageSetup paperSize="9" orientation="portrait" horizont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zoomScale="70" zoomScaleNormal="80" zoomScaleSheetLayoutView="70" workbookViewId="0">
      <selection sqref="A1:D1"/>
    </sheetView>
  </sheetViews>
  <sheetFormatPr defaultRowHeight="14.4"/>
  <cols>
    <col min="2" max="2" width="14.44140625" customWidth="1"/>
    <col min="3" max="4" width="29.6640625" customWidth="1"/>
  </cols>
  <sheetData>
    <row r="1" spans="1:4" ht="49.5" customHeight="1" thickBot="1">
      <c r="A1" s="655" t="s">
        <v>334</v>
      </c>
      <c r="B1" s="656"/>
      <c r="C1" s="656"/>
      <c r="D1" s="657"/>
    </row>
    <row r="2" spans="1:4" ht="70.2" thickBot="1">
      <c r="A2" s="658" t="s">
        <v>346</v>
      </c>
      <c r="B2" s="659"/>
      <c r="C2" s="225" t="s">
        <v>344</v>
      </c>
      <c r="D2" s="226" t="s">
        <v>345</v>
      </c>
    </row>
    <row r="3" spans="1:4" ht="15.6">
      <c r="A3" s="660">
        <v>2016</v>
      </c>
      <c r="B3" s="227" t="s">
        <v>347</v>
      </c>
      <c r="C3" s="512">
        <v>9</v>
      </c>
      <c r="D3" s="239">
        <v>363</v>
      </c>
    </row>
    <row r="4" spans="1:4" ht="15.6">
      <c r="A4" s="660"/>
      <c r="B4" s="227" t="s">
        <v>342</v>
      </c>
      <c r="C4" s="238">
        <v>7</v>
      </c>
      <c r="D4" s="239">
        <v>241</v>
      </c>
    </row>
    <row r="5" spans="1:4" ht="15.6">
      <c r="A5" s="660"/>
      <c r="B5" s="227" t="s">
        <v>339</v>
      </c>
      <c r="C5" s="238">
        <v>8</v>
      </c>
      <c r="D5" s="239">
        <v>966</v>
      </c>
    </row>
    <row r="6" spans="1:4" ht="15.6">
      <c r="A6" s="660"/>
      <c r="B6" s="227" t="s">
        <v>343</v>
      </c>
      <c r="C6" s="238">
        <v>6</v>
      </c>
      <c r="D6" s="239">
        <v>182</v>
      </c>
    </row>
    <row r="7" spans="1:4" ht="15.6">
      <c r="A7" s="660"/>
      <c r="B7" s="227" t="s">
        <v>335</v>
      </c>
      <c r="C7" s="238">
        <v>6</v>
      </c>
      <c r="D7" s="239">
        <v>2279</v>
      </c>
    </row>
    <row r="8" spans="1:4" ht="15.6">
      <c r="A8" s="660"/>
      <c r="B8" s="227" t="s">
        <v>340</v>
      </c>
      <c r="C8" s="238">
        <v>5</v>
      </c>
      <c r="D8" s="239">
        <v>115</v>
      </c>
    </row>
    <row r="9" spans="1:4" ht="15.6">
      <c r="A9" s="660"/>
      <c r="B9" s="227" t="s">
        <v>336</v>
      </c>
      <c r="C9" s="238">
        <v>4</v>
      </c>
      <c r="D9" s="239">
        <v>106</v>
      </c>
    </row>
    <row r="10" spans="1:4" ht="15.6">
      <c r="A10" s="660"/>
      <c r="B10" s="227" t="s">
        <v>337</v>
      </c>
      <c r="C10" s="238">
        <v>4</v>
      </c>
      <c r="D10" s="239">
        <v>212</v>
      </c>
    </row>
    <row r="11" spans="1:4" ht="15.6">
      <c r="A11" s="660"/>
      <c r="B11" s="227" t="s">
        <v>338</v>
      </c>
      <c r="C11" s="238">
        <v>7</v>
      </c>
      <c r="D11" s="239">
        <v>206</v>
      </c>
    </row>
    <row r="12" spans="1:4" ht="15.6">
      <c r="A12" s="660"/>
      <c r="B12" s="227" t="s">
        <v>358</v>
      </c>
      <c r="C12" s="238">
        <v>13</v>
      </c>
      <c r="D12" s="239">
        <v>710</v>
      </c>
    </row>
    <row r="13" spans="1:4" ht="15.6">
      <c r="A13" s="660"/>
      <c r="B13" s="227" t="s">
        <v>341</v>
      </c>
      <c r="C13" s="238">
        <v>8</v>
      </c>
      <c r="D13" s="239">
        <v>514</v>
      </c>
    </row>
    <row r="14" spans="1:4" ht="15.6">
      <c r="A14" s="661"/>
      <c r="B14" s="228" t="s">
        <v>359</v>
      </c>
      <c r="C14" s="453">
        <v>7</v>
      </c>
      <c r="D14" s="454">
        <v>387</v>
      </c>
    </row>
    <row r="15" spans="1:4" ht="15.6">
      <c r="A15" s="662">
        <v>2017</v>
      </c>
      <c r="B15" s="513" t="s">
        <v>347</v>
      </c>
      <c r="C15" s="512">
        <v>4</v>
      </c>
      <c r="D15" s="514">
        <v>157</v>
      </c>
    </row>
    <row r="16" spans="1:4" ht="15.6">
      <c r="A16" s="660"/>
      <c r="B16" s="227" t="s">
        <v>342</v>
      </c>
      <c r="C16" s="238">
        <v>7</v>
      </c>
      <c r="D16" s="239">
        <v>351</v>
      </c>
    </row>
    <row r="17" spans="1:4" ht="15.6">
      <c r="A17" s="660"/>
      <c r="B17" s="227" t="s">
        <v>339</v>
      </c>
      <c r="C17" s="238">
        <v>5</v>
      </c>
      <c r="D17" s="239">
        <v>327</v>
      </c>
    </row>
    <row r="18" spans="1:4" ht="15.6">
      <c r="A18" s="660"/>
      <c r="B18" s="227" t="s">
        <v>343</v>
      </c>
      <c r="C18" s="238">
        <v>9</v>
      </c>
      <c r="D18" s="239">
        <v>287</v>
      </c>
    </row>
    <row r="19" spans="1:4" ht="15.6">
      <c r="A19" s="660"/>
      <c r="B19" s="227" t="s">
        <v>335</v>
      </c>
      <c r="C19" s="238">
        <v>7</v>
      </c>
      <c r="D19" s="239">
        <v>1076</v>
      </c>
    </row>
    <row r="20" spans="1:4" ht="15.6">
      <c r="A20" s="660"/>
      <c r="B20" s="227" t="s">
        <v>340</v>
      </c>
      <c r="C20" s="238">
        <v>4</v>
      </c>
      <c r="D20" s="239">
        <v>387</v>
      </c>
    </row>
    <row r="21" spans="1:4" ht="15.6">
      <c r="A21" s="660"/>
      <c r="B21" s="227" t="s">
        <v>336</v>
      </c>
      <c r="C21" s="238">
        <v>5</v>
      </c>
      <c r="D21" s="239">
        <v>182</v>
      </c>
    </row>
    <row r="22" spans="1:4" ht="15.6">
      <c r="A22" s="660"/>
      <c r="B22" s="227" t="s">
        <v>337</v>
      </c>
      <c r="C22" s="238">
        <v>2</v>
      </c>
      <c r="D22" s="239">
        <v>74</v>
      </c>
    </row>
    <row r="23" spans="1:4" ht="15.6">
      <c r="A23" s="660"/>
      <c r="B23" s="227" t="s">
        <v>338</v>
      </c>
      <c r="C23" s="238">
        <v>8</v>
      </c>
      <c r="D23" s="239">
        <v>2024</v>
      </c>
    </row>
    <row r="24" spans="1:4" ht="15.6">
      <c r="A24" s="660"/>
      <c r="B24" s="227" t="s">
        <v>358</v>
      </c>
      <c r="C24" s="238">
        <v>8</v>
      </c>
      <c r="D24" s="239">
        <v>668</v>
      </c>
    </row>
    <row r="25" spans="1:4" ht="15.6">
      <c r="A25" s="660"/>
      <c r="B25" s="227" t="s">
        <v>341</v>
      </c>
      <c r="C25" s="238">
        <v>7</v>
      </c>
      <c r="D25" s="239">
        <v>309</v>
      </c>
    </row>
    <row r="26" spans="1:4" ht="15.6">
      <c r="A26" s="661"/>
      <c r="B26" s="228" t="s">
        <v>359</v>
      </c>
      <c r="C26" s="453">
        <v>6</v>
      </c>
      <c r="D26" s="454">
        <v>720</v>
      </c>
    </row>
    <row r="27" spans="1:4" ht="15.6">
      <c r="A27" s="660">
        <v>2018</v>
      </c>
      <c r="B27" s="227" t="s">
        <v>347</v>
      </c>
      <c r="C27" s="238">
        <v>10</v>
      </c>
      <c r="D27" s="239">
        <v>373</v>
      </c>
    </row>
    <row r="28" spans="1:4" ht="15.6">
      <c r="A28" s="660"/>
      <c r="B28" s="227" t="s">
        <v>342</v>
      </c>
      <c r="C28" s="238">
        <v>3</v>
      </c>
      <c r="D28" s="239">
        <v>167</v>
      </c>
    </row>
    <row r="29" spans="1:4" ht="15.6">
      <c r="A29" s="660"/>
      <c r="B29" s="227" t="s">
        <v>339</v>
      </c>
      <c r="C29" s="238">
        <v>6</v>
      </c>
      <c r="D29" s="239">
        <v>1585</v>
      </c>
    </row>
    <row r="30" spans="1:4" ht="15.6">
      <c r="A30" s="660"/>
      <c r="B30" s="227" t="s">
        <v>343</v>
      </c>
      <c r="C30" s="238">
        <v>4</v>
      </c>
      <c r="D30" s="239">
        <v>231</v>
      </c>
    </row>
    <row r="31" spans="1:4" ht="15.6">
      <c r="A31" s="660"/>
      <c r="B31" s="227" t="s">
        <v>335</v>
      </c>
      <c r="C31" s="238">
        <v>3</v>
      </c>
      <c r="D31" s="239">
        <v>53</v>
      </c>
    </row>
    <row r="32" spans="1:4" ht="15.6">
      <c r="A32" s="660"/>
      <c r="B32" s="227" t="s">
        <v>340</v>
      </c>
      <c r="C32" s="238">
        <v>6</v>
      </c>
      <c r="D32" s="239">
        <v>387</v>
      </c>
    </row>
    <row r="33" spans="1:4" ht="15.6">
      <c r="A33" s="660"/>
      <c r="B33" s="227" t="s">
        <v>336</v>
      </c>
      <c r="C33" s="238">
        <v>9</v>
      </c>
      <c r="D33" s="239">
        <v>342</v>
      </c>
    </row>
    <row r="34" spans="1:4" ht="15.6">
      <c r="A34" s="660"/>
      <c r="B34" s="227" t="s">
        <v>337</v>
      </c>
      <c r="C34" s="238">
        <v>5</v>
      </c>
      <c r="D34" s="239">
        <v>526</v>
      </c>
    </row>
    <row r="35" spans="1:4" ht="15.6">
      <c r="A35" s="660"/>
      <c r="B35" s="227" t="s">
        <v>338</v>
      </c>
      <c r="C35" s="238">
        <v>7</v>
      </c>
      <c r="D35" s="239">
        <v>587</v>
      </c>
    </row>
    <row r="36" spans="1:4" ht="15.6">
      <c r="A36" s="660"/>
      <c r="B36" s="227" t="s">
        <v>358</v>
      </c>
      <c r="C36" s="238">
        <v>8</v>
      </c>
      <c r="D36" s="239">
        <v>774</v>
      </c>
    </row>
    <row r="37" spans="1:4" ht="15.6">
      <c r="A37" s="660"/>
      <c r="B37" s="227" t="s">
        <v>341</v>
      </c>
      <c r="C37" s="238">
        <v>4</v>
      </c>
      <c r="D37" s="239">
        <v>419</v>
      </c>
    </row>
    <row r="38" spans="1:4" ht="16.2" thickBot="1">
      <c r="A38" s="663"/>
      <c r="B38" s="229" t="s">
        <v>359</v>
      </c>
      <c r="C38" s="457">
        <v>6</v>
      </c>
      <c r="D38" s="458">
        <v>879</v>
      </c>
    </row>
    <row r="39" spans="1:4">
      <c r="A39" s="654" t="s">
        <v>431</v>
      </c>
      <c r="B39" s="654"/>
      <c r="C39" s="654"/>
      <c r="D39" s="654"/>
    </row>
    <row r="40" spans="1:4">
      <c r="A40" s="654"/>
      <c r="B40" s="654"/>
      <c r="C40" s="654"/>
      <c r="D40" s="654"/>
    </row>
  </sheetData>
  <mergeCells count="6">
    <mergeCell ref="A39:D40"/>
    <mergeCell ref="A1:D1"/>
    <mergeCell ref="A2:B2"/>
    <mergeCell ref="A3:A14"/>
    <mergeCell ref="A15:A26"/>
    <mergeCell ref="A27:A38"/>
  </mergeCells>
  <pageMargins left="0.7" right="0.7" top="0.78740157499999996" bottom="0.78740157499999996" header="0.3" footer="0.3"/>
  <pageSetup paperSize="9" orientation="portrait" horizontalDpi="4294967294" r:id="rId1"/>
  <headerFooter>
    <oddHeader>&amp;R&amp;14Příloha č. 3e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4"/>
  <sheetViews>
    <sheetView view="pageBreakPreview" zoomScale="80" zoomScaleNormal="100" zoomScaleSheetLayoutView="80" workbookViewId="0">
      <selection activeCell="L33" sqref="L33"/>
    </sheetView>
  </sheetViews>
  <sheetFormatPr defaultRowHeight="14.4"/>
  <cols>
    <col min="1" max="1" width="5.109375" customWidth="1"/>
  </cols>
  <sheetData>
    <row r="2" spans="2:16" ht="23.4">
      <c r="B2" s="664" t="s">
        <v>528</v>
      </c>
      <c r="C2" s="664"/>
      <c r="D2" s="664"/>
      <c r="E2" s="664"/>
      <c r="F2" s="664"/>
      <c r="G2" s="664"/>
      <c r="H2" s="664"/>
      <c r="I2" s="664"/>
      <c r="J2" s="664"/>
      <c r="K2" s="664"/>
    </row>
    <row r="5" spans="2:16" ht="23.4">
      <c r="P5" s="465"/>
    </row>
    <row r="24" spans="19:19" ht="23.4">
      <c r="S24" s="465"/>
    </row>
  </sheetData>
  <mergeCells count="1">
    <mergeCell ref="B2:K2"/>
  </mergeCells>
  <pageMargins left="0.70866141732283472" right="0.70866141732283472" top="0.78740157480314965" bottom="0.78740157480314965" header="0.31496062992125984" footer="0.31496062992125984"/>
  <pageSetup paperSize="9" scale="82" orientation="portrait" horizontalDpi="4294967294" r:id="rId1"/>
  <headerFooter>
    <oddHeader>&amp;R&amp;14Příloha č. 3f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view="pageBreakPreview" zoomScaleNormal="90" zoomScaleSheetLayoutView="100" workbookViewId="0">
      <selection sqref="A1:C1"/>
    </sheetView>
  </sheetViews>
  <sheetFormatPr defaultRowHeight="14.4"/>
  <cols>
    <col min="1" max="1" width="16.88671875" customWidth="1"/>
    <col min="2" max="2" width="19.6640625" style="540" customWidth="1"/>
    <col min="3" max="3" width="16.33203125" style="541" customWidth="1"/>
  </cols>
  <sheetData>
    <row r="1" spans="1:3" ht="71.25" customHeight="1" thickBot="1">
      <c r="A1" s="665" t="s">
        <v>546</v>
      </c>
      <c r="B1" s="666"/>
      <c r="C1" s="666"/>
    </row>
    <row r="2" spans="1:3" ht="41.25" customHeight="1" thickBot="1">
      <c r="A2" s="230" t="s">
        <v>302</v>
      </c>
      <c r="B2" s="231" t="s">
        <v>303</v>
      </c>
      <c r="C2" s="232" t="s">
        <v>304</v>
      </c>
    </row>
    <row r="3" spans="1:3" ht="15.6">
      <c r="A3" s="162" t="s">
        <v>163</v>
      </c>
      <c r="B3" s="535">
        <v>191818</v>
      </c>
      <c r="C3" s="536">
        <v>0.33729999999999999</v>
      </c>
    </row>
    <row r="4" spans="1:3" ht="15.6">
      <c r="A4" s="162" t="s">
        <v>305</v>
      </c>
      <c r="B4" s="537">
        <v>121086</v>
      </c>
      <c r="C4" s="536">
        <v>0.21290000000000001</v>
      </c>
    </row>
    <row r="5" spans="1:3" ht="15.6">
      <c r="A5" s="162" t="s">
        <v>161</v>
      </c>
      <c r="B5" s="537">
        <v>44896</v>
      </c>
      <c r="C5" s="536">
        <v>7.8899999999999998E-2</v>
      </c>
    </row>
    <row r="6" spans="1:3" ht="15.6">
      <c r="A6" s="162" t="s">
        <v>158</v>
      </c>
      <c r="B6" s="537">
        <v>44099</v>
      </c>
      <c r="C6" s="536">
        <v>7.7499999999999999E-2</v>
      </c>
    </row>
    <row r="7" spans="1:3" ht="15.6">
      <c r="A7" s="162" t="s">
        <v>162</v>
      </c>
      <c r="B7" s="537">
        <v>34543</v>
      </c>
      <c r="C7" s="536">
        <v>6.0699999999999997E-2</v>
      </c>
    </row>
    <row r="8" spans="1:3" ht="15.6">
      <c r="A8" s="162" t="s">
        <v>159</v>
      </c>
      <c r="B8" s="537">
        <v>18051</v>
      </c>
      <c r="C8" s="536">
        <v>3.1699999999999999E-2</v>
      </c>
    </row>
    <row r="9" spans="1:3" ht="15.6">
      <c r="A9" s="162" t="s">
        <v>306</v>
      </c>
      <c r="B9" s="537">
        <v>14597</v>
      </c>
      <c r="C9" s="536">
        <v>2.5700000000000001E-2</v>
      </c>
    </row>
    <row r="10" spans="1:3" ht="15.6">
      <c r="A10" s="162" t="s">
        <v>307</v>
      </c>
      <c r="B10" s="537">
        <v>12558</v>
      </c>
      <c r="C10" s="536">
        <v>2.2100000000000002E-2</v>
      </c>
    </row>
    <row r="11" spans="1:3" ht="15.6">
      <c r="A11" s="162" t="s">
        <v>311</v>
      </c>
      <c r="B11" s="537">
        <v>5640</v>
      </c>
      <c r="C11" s="536">
        <v>9.9000000000000008E-3</v>
      </c>
    </row>
    <row r="12" spans="1:3" ht="16.2" thickBot="1">
      <c r="A12" s="233" t="s">
        <v>426</v>
      </c>
      <c r="B12" s="538">
        <v>4943</v>
      </c>
      <c r="C12" s="539">
        <v>8.6999999999999994E-3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&amp;R&amp;13Příloha č. 4a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="70" zoomScaleNormal="80" zoomScaleSheetLayoutView="70" workbookViewId="0">
      <selection sqref="A1:J1"/>
    </sheetView>
  </sheetViews>
  <sheetFormatPr defaultRowHeight="14.4"/>
  <cols>
    <col min="1" max="10" width="13.44140625" customWidth="1"/>
  </cols>
  <sheetData>
    <row r="1" spans="1:10" ht="51" customHeight="1" thickBot="1">
      <c r="A1" s="667" t="s">
        <v>547</v>
      </c>
      <c r="B1" s="668"/>
      <c r="C1" s="668"/>
      <c r="D1" s="668"/>
      <c r="E1" s="668"/>
      <c r="F1" s="668"/>
      <c r="G1" s="668"/>
      <c r="H1" s="668"/>
      <c r="I1" s="668"/>
      <c r="J1" s="669"/>
    </row>
    <row r="2" spans="1:10" ht="72.75" customHeight="1" thickBot="1">
      <c r="A2" s="670" t="s">
        <v>548</v>
      </c>
      <c r="B2" s="671"/>
      <c r="C2" s="670" t="s">
        <v>308</v>
      </c>
      <c r="D2" s="671"/>
      <c r="E2" s="670" t="s">
        <v>549</v>
      </c>
      <c r="F2" s="671"/>
      <c r="G2" s="670" t="s">
        <v>309</v>
      </c>
      <c r="H2" s="671"/>
      <c r="I2" s="670" t="s">
        <v>310</v>
      </c>
      <c r="J2" s="671"/>
    </row>
    <row r="3" spans="1:10" ht="31.5" customHeight="1">
      <c r="A3" s="186" t="s">
        <v>163</v>
      </c>
      <c r="B3" s="187">
        <v>191818</v>
      </c>
      <c r="C3" s="188" t="s">
        <v>305</v>
      </c>
      <c r="D3" s="189">
        <v>27120</v>
      </c>
      <c r="E3" s="188" t="s">
        <v>305</v>
      </c>
      <c r="F3" s="187">
        <v>71387</v>
      </c>
      <c r="G3" s="188" t="s">
        <v>305</v>
      </c>
      <c r="H3" s="187">
        <v>22423</v>
      </c>
      <c r="I3" s="188" t="s">
        <v>306</v>
      </c>
      <c r="J3" s="542">
        <v>241</v>
      </c>
    </row>
    <row r="4" spans="1:10" ht="31.5" customHeight="1">
      <c r="A4" s="186" t="s">
        <v>161</v>
      </c>
      <c r="B4" s="187">
        <v>44896</v>
      </c>
      <c r="C4" s="188" t="s">
        <v>319</v>
      </c>
      <c r="D4" s="189">
        <v>771</v>
      </c>
      <c r="E4" s="188" t="s">
        <v>306</v>
      </c>
      <c r="F4" s="187">
        <v>11775</v>
      </c>
      <c r="G4" s="188" t="s">
        <v>311</v>
      </c>
      <c r="H4" s="187">
        <v>2819</v>
      </c>
      <c r="I4" s="188" t="s">
        <v>305</v>
      </c>
      <c r="J4" s="189">
        <v>155</v>
      </c>
    </row>
    <row r="5" spans="1:10" ht="31.5" customHeight="1">
      <c r="A5" s="186" t="s">
        <v>158</v>
      </c>
      <c r="B5" s="187">
        <v>44099</v>
      </c>
      <c r="C5" s="188" t="s">
        <v>314</v>
      </c>
      <c r="D5" s="189">
        <v>599</v>
      </c>
      <c r="E5" s="188" t="s">
        <v>307</v>
      </c>
      <c r="F5" s="187">
        <v>9876</v>
      </c>
      <c r="G5" s="188" t="s">
        <v>307</v>
      </c>
      <c r="H5" s="187">
        <v>2602</v>
      </c>
      <c r="I5" s="188" t="s">
        <v>315</v>
      </c>
      <c r="J5" s="189">
        <v>35</v>
      </c>
    </row>
    <row r="6" spans="1:10" ht="31.5" customHeight="1">
      <c r="A6" s="186" t="s">
        <v>162</v>
      </c>
      <c r="B6" s="187">
        <v>34543</v>
      </c>
      <c r="C6" s="188" t="s">
        <v>312</v>
      </c>
      <c r="D6" s="189">
        <v>374</v>
      </c>
      <c r="E6" s="188" t="s">
        <v>314</v>
      </c>
      <c r="F6" s="187">
        <v>2999</v>
      </c>
      <c r="G6" s="188" t="s">
        <v>306</v>
      </c>
      <c r="H6" s="187">
        <v>2215</v>
      </c>
      <c r="I6" s="188" t="s">
        <v>318</v>
      </c>
      <c r="J6" s="189">
        <v>14</v>
      </c>
    </row>
    <row r="7" spans="1:10" ht="31.5" customHeight="1">
      <c r="A7" s="186" t="s">
        <v>159</v>
      </c>
      <c r="B7" s="187">
        <v>18051</v>
      </c>
      <c r="C7" s="188" t="s">
        <v>306</v>
      </c>
      <c r="D7" s="189">
        <v>366</v>
      </c>
      <c r="E7" s="188" t="s">
        <v>320</v>
      </c>
      <c r="F7" s="187">
        <v>2816</v>
      </c>
      <c r="G7" s="188" t="s">
        <v>316</v>
      </c>
      <c r="H7" s="187">
        <v>1337</v>
      </c>
      <c r="I7" s="188" t="s">
        <v>313</v>
      </c>
      <c r="J7" s="189">
        <v>13</v>
      </c>
    </row>
    <row r="8" spans="1:10" ht="31.5" customHeight="1">
      <c r="A8" s="186" t="s">
        <v>426</v>
      </c>
      <c r="B8" s="187">
        <v>4943</v>
      </c>
      <c r="C8" s="188" t="s">
        <v>428</v>
      </c>
      <c r="D8" s="189">
        <v>328</v>
      </c>
      <c r="E8" s="188" t="s">
        <v>311</v>
      </c>
      <c r="F8" s="187">
        <v>2813</v>
      </c>
      <c r="G8" s="188" t="s">
        <v>315</v>
      </c>
      <c r="H8" s="187">
        <v>1300</v>
      </c>
      <c r="I8" s="188" t="s">
        <v>316</v>
      </c>
      <c r="J8" s="189">
        <v>12</v>
      </c>
    </row>
    <row r="9" spans="1:10" ht="31.5" customHeight="1">
      <c r="A9" s="186" t="s">
        <v>550</v>
      </c>
      <c r="B9" s="187">
        <v>4238</v>
      </c>
      <c r="C9" s="188" t="s">
        <v>316</v>
      </c>
      <c r="D9" s="189">
        <v>312</v>
      </c>
      <c r="E9" s="188" t="s">
        <v>429</v>
      </c>
      <c r="F9" s="187">
        <v>2438</v>
      </c>
      <c r="G9" s="188" t="s">
        <v>319</v>
      </c>
      <c r="H9" s="187">
        <v>1252</v>
      </c>
      <c r="I9" s="188" t="s">
        <v>320</v>
      </c>
      <c r="J9" s="189">
        <v>12</v>
      </c>
    </row>
    <row r="10" spans="1:10" ht="31.5" customHeight="1">
      <c r="A10" s="186" t="s">
        <v>427</v>
      </c>
      <c r="B10" s="187">
        <v>4204</v>
      </c>
      <c r="C10" s="188" t="s">
        <v>315</v>
      </c>
      <c r="D10" s="189">
        <v>296</v>
      </c>
      <c r="E10" s="188" t="s">
        <v>316</v>
      </c>
      <c r="F10" s="187">
        <v>2351</v>
      </c>
      <c r="G10" s="188" t="s">
        <v>317</v>
      </c>
      <c r="H10" s="187">
        <v>1060</v>
      </c>
      <c r="I10" s="188" t="s">
        <v>551</v>
      </c>
      <c r="J10" s="189">
        <v>11</v>
      </c>
    </row>
    <row r="11" spans="1:10" ht="31.5" customHeight="1">
      <c r="A11" s="186" t="s">
        <v>160</v>
      </c>
      <c r="B11" s="187">
        <v>3737</v>
      </c>
      <c r="C11" s="188" t="s">
        <v>552</v>
      </c>
      <c r="D11" s="189">
        <v>252</v>
      </c>
      <c r="E11" s="188" t="s">
        <v>552</v>
      </c>
      <c r="F11" s="187">
        <v>1527</v>
      </c>
      <c r="G11" s="188" t="s">
        <v>429</v>
      </c>
      <c r="H11" s="187">
        <v>980</v>
      </c>
      <c r="I11" s="188" t="s">
        <v>429</v>
      </c>
      <c r="J11" s="189">
        <v>11</v>
      </c>
    </row>
    <row r="12" spans="1:10" ht="31.5" customHeight="1" thickBot="1">
      <c r="A12" s="190" t="s">
        <v>164</v>
      </c>
      <c r="B12" s="191">
        <v>2470</v>
      </c>
      <c r="C12" s="192" t="s">
        <v>320</v>
      </c>
      <c r="D12" s="193">
        <v>160</v>
      </c>
      <c r="E12" s="192" t="s">
        <v>315</v>
      </c>
      <c r="F12" s="191">
        <v>1179</v>
      </c>
      <c r="G12" s="192" t="s">
        <v>553</v>
      </c>
      <c r="H12" s="191">
        <v>957</v>
      </c>
      <c r="I12" s="192" t="s">
        <v>428</v>
      </c>
      <c r="J12" s="193">
        <v>8</v>
      </c>
    </row>
    <row r="13" spans="1:10" ht="42" customHeight="1">
      <c r="A13" s="543"/>
      <c r="B13" s="484"/>
      <c r="C13" s="544"/>
      <c r="D13" s="484"/>
      <c r="E13" s="544"/>
      <c r="F13" s="484"/>
      <c r="G13" s="544"/>
      <c r="H13" s="484"/>
      <c r="I13" s="544"/>
      <c r="J13" s="484"/>
    </row>
    <row r="14" spans="1:10" ht="42" customHeight="1">
      <c r="A14" s="543"/>
      <c r="B14" s="484"/>
      <c r="C14" s="544"/>
      <c r="D14" s="484"/>
      <c r="E14" s="544"/>
      <c r="F14" s="484"/>
      <c r="G14" s="544"/>
      <c r="H14" s="484"/>
      <c r="I14" s="544"/>
      <c r="J14" s="484"/>
    </row>
    <row r="15" spans="1:10" ht="42" customHeight="1">
      <c r="A15" s="543"/>
      <c r="B15" s="484"/>
      <c r="C15" s="544"/>
      <c r="D15" s="484"/>
      <c r="E15" s="544"/>
      <c r="F15" s="484"/>
      <c r="G15" s="544"/>
      <c r="H15" s="484"/>
      <c r="I15" s="544"/>
      <c r="J15" s="484"/>
    </row>
    <row r="16" spans="1:10" ht="42" customHeight="1">
      <c r="A16" s="543"/>
      <c r="B16" s="484"/>
      <c r="C16" s="544"/>
      <c r="D16" s="484"/>
      <c r="E16" s="544"/>
      <c r="F16" s="484"/>
      <c r="G16" s="544"/>
      <c r="H16" s="484"/>
      <c r="I16" s="544"/>
      <c r="J16" s="484"/>
    </row>
    <row r="17" spans="1:10" ht="42" customHeight="1">
      <c r="A17" s="543"/>
      <c r="B17" s="484"/>
      <c r="C17" s="544"/>
      <c r="D17" s="484"/>
      <c r="E17" s="544"/>
      <c r="F17" s="484"/>
      <c r="G17" s="544"/>
      <c r="H17" s="484"/>
      <c r="I17" s="544"/>
      <c r="J17" s="484"/>
    </row>
  </sheetData>
  <mergeCells count="6">
    <mergeCell ref="A1:J1"/>
    <mergeCell ref="A2:B2"/>
    <mergeCell ref="C2:D2"/>
    <mergeCell ref="E2:F2"/>
    <mergeCell ref="G2:H2"/>
    <mergeCell ref="I2:J2"/>
  </mergeCells>
  <pageMargins left="0.70866141732283472" right="0.70866141732283472" top="0.78740157480314965" bottom="0.78740157480314965" header="0.31496062992125984" footer="0.31496062992125984"/>
  <pageSetup paperSize="9" scale="80" orientation="landscape" horizontalDpi="4294967294" r:id="rId1"/>
  <headerFooter>
    <oddHeader>&amp;R&amp;13Příloha č. 4b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view="pageBreakPreview" zoomScale="80" zoomScaleNormal="80" zoomScaleSheetLayoutView="80" workbookViewId="0">
      <selection sqref="A1:C1"/>
    </sheetView>
  </sheetViews>
  <sheetFormatPr defaultRowHeight="14.4"/>
  <cols>
    <col min="1" max="1" width="62.5546875" customWidth="1"/>
    <col min="2" max="2" width="20.44140625" customWidth="1"/>
    <col min="3" max="3" width="20.88671875" customWidth="1"/>
  </cols>
  <sheetData>
    <row r="1" spans="1:3" ht="51.75" customHeight="1" thickBot="1">
      <c r="A1" s="672" t="s">
        <v>554</v>
      </c>
      <c r="B1" s="673"/>
      <c r="C1" s="674"/>
    </row>
    <row r="2" spans="1:3" ht="35.25" customHeight="1" thickBot="1">
      <c r="A2" s="234" t="s">
        <v>321</v>
      </c>
      <c r="B2" s="194" t="s">
        <v>303</v>
      </c>
      <c r="C2" s="195" t="s">
        <v>304</v>
      </c>
    </row>
    <row r="3" spans="1:3" ht="18.75" customHeight="1">
      <c r="A3" s="235" t="s">
        <v>322</v>
      </c>
      <c r="B3" s="196">
        <v>172273</v>
      </c>
      <c r="C3" s="197">
        <v>0.3029</v>
      </c>
    </row>
    <row r="4" spans="1:3" ht="18.75" customHeight="1">
      <c r="A4" s="235" t="s">
        <v>323</v>
      </c>
      <c r="B4" s="196">
        <v>125411</v>
      </c>
      <c r="C4" s="197">
        <v>0.2205</v>
      </c>
    </row>
    <row r="5" spans="1:3" ht="18.75" customHeight="1">
      <c r="A5" s="235" t="s">
        <v>324</v>
      </c>
      <c r="B5" s="196">
        <v>65324</v>
      </c>
      <c r="C5" s="197">
        <v>0.1149</v>
      </c>
    </row>
    <row r="6" spans="1:3" ht="18.75" customHeight="1">
      <c r="A6" s="235" t="s">
        <v>325</v>
      </c>
      <c r="B6" s="196">
        <v>59432</v>
      </c>
      <c r="C6" s="197">
        <v>0.1045</v>
      </c>
    </row>
    <row r="7" spans="1:3" ht="18.75" customHeight="1">
      <c r="A7" s="235" t="s">
        <v>326</v>
      </c>
      <c r="B7" s="196">
        <v>57292</v>
      </c>
      <c r="C7" s="197">
        <v>0.1007</v>
      </c>
    </row>
    <row r="8" spans="1:3" ht="18.75" customHeight="1">
      <c r="A8" s="235" t="s">
        <v>327</v>
      </c>
      <c r="B8" s="196">
        <v>37800</v>
      </c>
      <c r="C8" s="197">
        <v>6.6500000000000004E-2</v>
      </c>
    </row>
    <row r="9" spans="1:3" ht="18.75" customHeight="1">
      <c r="A9" s="235" t="s">
        <v>328</v>
      </c>
      <c r="B9" s="196">
        <v>32048</v>
      </c>
      <c r="C9" s="197">
        <v>5.6399999999999999E-2</v>
      </c>
    </row>
    <row r="10" spans="1:3" ht="18.75" customHeight="1">
      <c r="A10" s="235" t="s">
        <v>329</v>
      </c>
      <c r="B10" s="196">
        <v>16234</v>
      </c>
      <c r="C10" s="197">
        <v>2.86E-2</v>
      </c>
    </row>
    <row r="11" spans="1:3" ht="18.75" customHeight="1">
      <c r="A11" s="235" t="s">
        <v>330</v>
      </c>
      <c r="B11" s="196">
        <v>2513</v>
      </c>
      <c r="C11" s="197">
        <v>4.4000000000000003E-3</v>
      </c>
    </row>
    <row r="12" spans="1:3" ht="18.75" customHeight="1" thickBot="1">
      <c r="A12" s="236" t="s">
        <v>331</v>
      </c>
      <c r="B12" s="198">
        <v>363</v>
      </c>
      <c r="C12" s="199">
        <v>5.9999999999999995E-4</v>
      </c>
    </row>
  </sheetData>
  <mergeCells count="1">
    <mergeCell ref="A1:C1"/>
  </mergeCells>
  <pageMargins left="0.7" right="0.7" top="0.78740157499999996" bottom="0.78740157499999996" header="0.3" footer="0.3"/>
  <pageSetup paperSize="9" orientation="landscape" horizontalDpi="4294967294" r:id="rId1"/>
  <headerFooter>
    <oddHeader>&amp;R&amp;13Příloha č. 4c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view="pageBreakPreview" zoomScale="70" zoomScaleNormal="90" zoomScaleSheetLayoutView="70" workbookViewId="0">
      <selection sqref="A1:B1"/>
    </sheetView>
  </sheetViews>
  <sheetFormatPr defaultRowHeight="14.4"/>
  <cols>
    <col min="1" max="1" width="41.6640625" customWidth="1"/>
    <col min="2" max="2" width="15" customWidth="1"/>
  </cols>
  <sheetData>
    <row r="1" spans="1:2" ht="81" customHeight="1" thickBot="1">
      <c r="A1" s="675" t="s">
        <v>555</v>
      </c>
      <c r="B1" s="676"/>
    </row>
    <row r="2" spans="1:2" ht="30" customHeight="1">
      <c r="A2" s="511" t="s">
        <v>556</v>
      </c>
      <c r="B2" s="545">
        <v>31498</v>
      </c>
    </row>
    <row r="3" spans="1:2" ht="28.5" customHeight="1">
      <c r="A3" s="568" t="s">
        <v>557</v>
      </c>
      <c r="B3" s="187">
        <v>27673</v>
      </c>
    </row>
    <row r="4" spans="1:2" ht="46.8">
      <c r="A4" s="568" t="s">
        <v>558</v>
      </c>
      <c r="B4" s="569">
        <v>1863</v>
      </c>
    </row>
    <row r="5" spans="1:2" ht="38.25" customHeight="1">
      <c r="A5" s="568" t="s">
        <v>559</v>
      </c>
      <c r="B5" s="569">
        <v>496</v>
      </c>
    </row>
    <row r="6" spans="1:2" ht="46.5" customHeight="1">
      <c r="A6" s="568" t="s">
        <v>332</v>
      </c>
      <c r="B6" s="569">
        <v>422</v>
      </c>
    </row>
    <row r="7" spans="1:2" ht="57" customHeight="1" thickBot="1">
      <c r="A7" s="570" t="s">
        <v>560</v>
      </c>
      <c r="B7" s="571">
        <v>358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4" r:id="rId1"/>
  <headerFooter>
    <oddHeader>&amp;R&amp;13Příloha č. 4d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100" zoomScaleSheetLayoutView="100" workbookViewId="0">
      <selection sqref="A1:H1"/>
    </sheetView>
  </sheetViews>
  <sheetFormatPr defaultRowHeight="14.4"/>
  <sheetData>
    <row r="1" spans="1:8" ht="26.4" thickBot="1">
      <c r="A1" s="731" t="s">
        <v>561</v>
      </c>
      <c r="B1" s="731"/>
      <c r="C1" s="731"/>
      <c r="D1" s="731"/>
      <c r="E1" s="731"/>
      <c r="F1" s="731"/>
      <c r="G1" s="731"/>
      <c r="H1" s="731"/>
    </row>
    <row r="2" spans="1:8" ht="16.8" thickTop="1" thickBot="1">
      <c r="A2" s="732" t="s">
        <v>154</v>
      </c>
      <c r="B2" s="733"/>
      <c r="C2" s="733"/>
      <c r="D2" s="733"/>
      <c r="E2" s="733"/>
      <c r="F2" s="733"/>
      <c r="G2" s="734"/>
      <c r="H2" s="398"/>
    </row>
    <row r="3" spans="1:8" ht="15.6" thickTop="1" thickBot="1">
      <c r="A3" s="735" t="s">
        <v>220</v>
      </c>
      <c r="B3" s="736"/>
      <c r="C3" s="737"/>
      <c r="D3" s="713">
        <v>897</v>
      </c>
      <c r="E3" s="742" t="s">
        <v>79</v>
      </c>
      <c r="F3" s="743"/>
      <c r="G3" s="399">
        <v>348</v>
      </c>
      <c r="H3" s="398"/>
    </row>
    <row r="4" spans="1:8" ht="15" thickBot="1">
      <c r="A4" s="738"/>
      <c r="B4" s="739"/>
      <c r="C4" s="740"/>
      <c r="D4" s="741"/>
      <c r="E4" s="744" t="s">
        <v>80</v>
      </c>
      <c r="F4" s="745"/>
      <c r="G4" s="441">
        <v>549</v>
      </c>
      <c r="H4" s="398"/>
    </row>
    <row r="5" spans="1:8" ht="15.6" thickTop="1" thickBot="1">
      <c r="A5" s="398"/>
      <c r="B5" s="398"/>
      <c r="C5" s="398"/>
      <c r="D5" s="398"/>
      <c r="E5" s="398"/>
      <c r="F5" s="398"/>
      <c r="G5" s="398"/>
      <c r="H5" s="398"/>
    </row>
    <row r="6" spans="1:8" ht="16.8" thickTop="1" thickBot="1">
      <c r="A6" s="704" t="s">
        <v>221</v>
      </c>
      <c r="B6" s="705"/>
      <c r="C6" s="705"/>
      <c r="D6" s="705"/>
      <c r="E6" s="705"/>
      <c r="F6" s="705"/>
      <c r="G6" s="705"/>
      <c r="H6" s="706"/>
    </row>
    <row r="7" spans="1:8" ht="15.6" thickTop="1" thickBot="1">
      <c r="A7" s="707" t="s">
        <v>222</v>
      </c>
      <c r="B7" s="708"/>
      <c r="C7" s="708"/>
      <c r="D7" s="709"/>
      <c r="E7" s="713">
        <v>969</v>
      </c>
      <c r="F7" s="715" t="s">
        <v>79</v>
      </c>
      <c r="G7" s="716"/>
      <c r="H7" s="466">
        <v>590</v>
      </c>
    </row>
    <row r="8" spans="1:8" ht="15" thickBot="1">
      <c r="A8" s="710"/>
      <c r="B8" s="711"/>
      <c r="C8" s="711"/>
      <c r="D8" s="712"/>
      <c r="E8" s="714"/>
      <c r="F8" s="717" t="s">
        <v>80</v>
      </c>
      <c r="G8" s="718"/>
      <c r="H8" s="466">
        <v>477</v>
      </c>
    </row>
    <row r="9" spans="1:8" ht="15" thickBot="1">
      <c r="A9" s="719" t="s">
        <v>223</v>
      </c>
      <c r="B9" s="720"/>
      <c r="C9" s="720"/>
      <c r="D9" s="721"/>
      <c r="E9" s="728">
        <v>1023</v>
      </c>
      <c r="F9" s="717" t="s">
        <v>224</v>
      </c>
      <c r="G9" s="718"/>
      <c r="H9" s="467">
        <v>850</v>
      </c>
    </row>
    <row r="10" spans="1:8" ht="15" thickBot="1">
      <c r="A10" s="722"/>
      <c r="B10" s="723"/>
      <c r="C10" s="723"/>
      <c r="D10" s="724"/>
      <c r="E10" s="729"/>
      <c r="F10" s="717" t="s">
        <v>225</v>
      </c>
      <c r="G10" s="718"/>
      <c r="H10" s="466">
        <v>173</v>
      </c>
    </row>
    <row r="11" spans="1:8" ht="15" thickBot="1">
      <c r="A11" s="725"/>
      <c r="B11" s="726"/>
      <c r="C11" s="726"/>
      <c r="D11" s="727"/>
      <c r="E11" s="730"/>
      <c r="F11" s="717" t="s">
        <v>226</v>
      </c>
      <c r="G11" s="718"/>
      <c r="H11" s="466">
        <v>0</v>
      </c>
    </row>
    <row r="12" spans="1:8" ht="31.5" customHeight="1" thickTop="1" thickBot="1">
      <c r="A12" s="691" t="s">
        <v>377</v>
      </c>
      <c r="B12" s="692"/>
      <c r="C12" s="692"/>
      <c r="D12" s="693"/>
      <c r="E12" s="694">
        <v>3</v>
      </c>
      <c r="F12" s="695"/>
      <c r="G12" s="695"/>
      <c r="H12" s="696"/>
    </row>
    <row r="13" spans="1:8" ht="15.6" thickTop="1" thickBot="1">
      <c r="A13" s="398"/>
      <c r="B13" s="398"/>
      <c r="C13" s="398"/>
      <c r="D13" s="398"/>
      <c r="E13" s="398"/>
      <c r="F13" s="398"/>
      <c r="G13" s="398"/>
      <c r="H13" s="398"/>
    </row>
    <row r="14" spans="1:8" ht="16.8" thickTop="1" thickBot="1">
      <c r="A14" s="697" t="s">
        <v>378</v>
      </c>
      <c r="B14" s="698"/>
      <c r="C14" s="698"/>
      <c r="D14" s="698"/>
      <c r="E14" s="698"/>
      <c r="F14" s="698"/>
      <c r="G14" s="698"/>
      <c r="H14" s="699"/>
    </row>
    <row r="15" spans="1:8" ht="30.75" customHeight="1" thickTop="1" thickBot="1">
      <c r="A15" s="700" t="s">
        <v>227</v>
      </c>
      <c r="B15" s="701"/>
      <c r="C15" s="702" t="s">
        <v>228</v>
      </c>
      <c r="D15" s="701"/>
      <c r="E15" s="468">
        <v>585</v>
      </c>
      <c r="F15" s="703" t="s">
        <v>229</v>
      </c>
      <c r="G15" s="701"/>
      <c r="H15" s="466">
        <v>583</v>
      </c>
    </row>
    <row r="16" spans="1:8" ht="15" thickBot="1">
      <c r="A16" s="682" t="s">
        <v>230</v>
      </c>
      <c r="B16" s="683"/>
      <c r="C16" s="684" t="s">
        <v>228</v>
      </c>
      <c r="D16" s="683"/>
      <c r="E16" s="468">
        <v>53</v>
      </c>
      <c r="F16" s="685" t="s">
        <v>229</v>
      </c>
      <c r="G16" s="683"/>
      <c r="H16" s="466">
        <v>49</v>
      </c>
    </row>
    <row r="17" spans="1:8" ht="15" thickBot="1">
      <c r="A17" s="398"/>
      <c r="B17" s="398"/>
      <c r="C17" s="398"/>
      <c r="D17" s="398"/>
      <c r="E17" s="398"/>
      <c r="F17" s="398"/>
      <c r="G17" s="398"/>
      <c r="H17" s="398"/>
    </row>
    <row r="18" spans="1:8" ht="16.8" thickTop="1" thickBot="1">
      <c r="A18" s="686" t="s">
        <v>379</v>
      </c>
      <c r="B18" s="687"/>
      <c r="C18" s="687"/>
      <c r="D18" s="687"/>
      <c r="E18" s="687"/>
      <c r="F18" s="687"/>
      <c r="G18" s="687"/>
      <c r="H18" s="688"/>
    </row>
    <row r="19" spans="1:8" ht="30" customHeight="1" thickTop="1" thickBot="1">
      <c r="A19" s="449" t="s">
        <v>231</v>
      </c>
      <c r="B19" s="450"/>
      <c r="C19" s="689" t="s">
        <v>228</v>
      </c>
      <c r="D19" s="690"/>
      <c r="E19" s="468">
        <v>23</v>
      </c>
      <c r="F19" s="689" t="s">
        <v>229</v>
      </c>
      <c r="G19" s="690"/>
      <c r="H19" s="466">
        <v>11</v>
      </c>
    </row>
    <row r="20" spans="1:8" ht="15" thickBot="1">
      <c r="A20" s="449"/>
      <c r="B20" s="450"/>
      <c r="C20" s="450"/>
      <c r="D20" s="450"/>
      <c r="E20" s="468"/>
      <c r="F20" s="450"/>
      <c r="G20" s="450"/>
      <c r="H20" s="466"/>
    </row>
    <row r="21" spans="1:8" ht="15" thickBot="1">
      <c r="A21" s="449" t="s">
        <v>456</v>
      </c>
      <c r="B21" s="450"/>
      <c r="C21" s="681" t="s">
        <v>228</v>
      </c>
      <c r="D21" s="680"/>
      <c r="E21" s="468">
        <v>41</v>
      </c>
      <c r="F21" s="681" t="s">
        <v>229</v>
      </c>
      <c r="G21" s="680"/>
      <c r="H21" s="466">
        <v>31</v>
      </c>
    </row>
    <row r="22" spans="1:8" ht="15" thickBot="1">
      <c r="A22" s="449"/>
      <c r="B22" s="450"/>
      <c r="C22" s="450"/>
      <c r="D22" s="450"/>
      <c r="E22" s="468"/>
      <c r="F22" s="450"/>
      <c r="G22" s="450"/>
      <c r="H22" s="466"/>
    </row>
    <row r="23" spans="1:8" ht="29.4" thickBot="1">
      <c r="A23" s="449" t="s">
        <v>232</v>
      </c>
      <c r="B23" s="450"/>
      <c r="C23" s="681" t="s">
        <v>228</v>
      </c>
      <c r="D23" s="680"/>
      <c r="E23" s="468">
        <v>16</v>
      </c>
      <c r="F23" s="681" t="s">
        <v>229</v>
      </c>
      <c r="G23" s="680"/>
      <c r="H23" s="466">
        <v>7</v>
      </c>
    </row>
    <row r="24" spans="1:8" ht="15" thickBot="1">
      <c r="A24" s="449"/>
      <c r="B24" s="450"/>
      <c r="C24" s="450"/>
      <c r="D24" s="450"/>
      <c r="E24" s="468"/>
      <c r="F24" s="450"/>
      <c r="G24" s="450"/>
      <c r="H24" s="466"/>
    </row>
    <row r="25" spans="1:8" ht="15" thickBot="1">
      <c r="A25" s="449" t="s">
        <v>562</v>
      </c>
      <c r="B25" s="450"/>
      <c r="C25" s="681" t="s">
        <v>228</v>
      </c>
      <c r="D25" s="680"/>
      <c r="E25" s="468">
        <v>21</v>
      </c>
      <c r="F25" s="681" t="s">
        <v>229</v>
      </c>
      <c r="G25" s="680"/>
      <c r="H25" s="466">
        <v>10</v>
      </c>
    </row>
    <row r="26" spans="1:8" ht="15" thickBot="1">
      <c r="A26" s="449"/>
      <c r="B26" s="450"/>
      <c r="C26" s="450"/>
      <c r="D26" s="450"/>
      <c r="E26" s="468"/>
      <c r="F26" s="450"/>
      <c r="G26" s="450"/>
      <c r="H26" s="466"/>
    </row>
    <row r="27" spans="1:8" ht="15" thickBot="1">
      <c r="A27" s="677" t="s">
        <v>380</v>
      </c>
      <c r="B27" s="678"/>
      <c r="C27" s="679" t="s">
        <v>228</v>
      </c>
      <c r="D27" s="680"/>
      <c r="E27" s="468">
        <v>214</v>
      </c>
      <c r="F27" s="681" t="s">
        <v>229</v>
      </c>
      <c r="G27" s="680"/>
      <c r="H27" s="466">
        <v>189</v>
      </c>
    </row>
    <row r="28" spans="1:8" ht="15" thickBot="1">
      <c r="A28" s="451"/>
      <c r="B28" s="452"/>
      <c r="C28" s="452"/>
      <c r="D28" s="452"/>
      <c r="E28" s="469"/>
      <c r="F28" s="452"/>
      <c r="G28" s="452"/>
      <c r="H28" s="470"/>
    </row>
    <row r="29" spans="1:8" ht="15" thickTop="1"/>
  </sheetData>
  <mergeCells count="37">
    <mergeCell ref="A1:H1"/>
    <mergeCell ref="A2:G2"/>
    <mergeCell ref="A3:C4"/>
    <mergeCell ref="D3:D4"/>
    <mergeCell ref="E3:F3"/>
    <mergeCell ref="E4:F4"/>
    <mergeCell ref="A9:D11"/>
    <mergeCell ref="E9:E11"/>
    <mergeCell ref="F9:G9"/>
    <mergeCell ref="F10:G10"/>
    <mergeCell ref="F11:G11"/>
    <mergeCell ref="A6:H6"/>
    <mergeCell ref="A7:D8"/>
    <mergeCell ref="E7:E8"/>
    <mergeCell ref="F7:G7"/>
    <mergeCell ref="F8:G8"/>
    <mergeCell ref="A12:D12"/>
    <mergeCell ref="E12:H12"/>
    <mergeCell ref="A14:H14"/>
    <mergeCell ref="A15:B15"/>
    <mergeCell ref="C15:D15"/>
    <mergeCell ref="F15:G15"/>
    <mergeCell ref="A16:B16"/>
    <mergeCell ref="C16:D16"/>
    <mergeCell ref="F16:G16"/>
    <mergeCell ref="A18:H18"/>
    <mergeCell ref="C19:D19"/>
    <mergeCell ref="F19:G19"/>
    <mergeCell ref="A27:B27"/>
    <mergeCell ref="C27:D27"/>
    <mergeCell ref="F27:G27"/>
    <mergeCell ref="C21:D21"/>
    <mergeCell ref="F21:G21"/>
    <mergeCell ref="C23:D23"/>
    <mergeCell ref="F23:G23"/>
    <mergeCell ref="C25:D25"/>
    <mergeCell ref="F25:G25"/>
  </mergeCells>
  <pageMargins left="0.7" right="0.7" top="0.78740157499999996" bottom="0.78740157499999996" header="0.3" footer="0.3"/>
  <pageSetup paperSize="9" orientation="portrait" horizontalDpi="4294967294" verticalDpi="300" r:id="rId1"/>
  <headerFooter>
    <oddHeader>&amp;RPříloha č. 5.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3"/>
  <sheetViews>
    <sheetView view="pageBreakPreview" zoomScale="20" zoomScaleNormal="20" zoomScaleSheetLayoutView="20" workbookViewId="0">
      <selection sqref="A1:Y1"/>
    </sheetView>
  </sheetViews>
  <sheetFormatPr defaultRowHeight="14.4"/>
  <cols>
    <col min="1" max="1" width="93.109375" customWidth="1"/>
    <col min="2" max="25" width="28.5546875" customWidth="1"/>
  </cols>
  <sheetData>
    <row r="1" spans="1:25" ht="122.25" customHeight="1">
      <c r="A1" s="746" t="s">
        <v>474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  <c r="X1" s="746"/>
      <c r="Y1" s="746"/>
    </row>
    <row r="2" spans="1:25" ht="87" customHeight="1" thickBot="1">
      <c r="A2" s="494"/>
      <c r="B2" s="494"/>
      <c r="C2" s="494"/>
      <c r="D2" s="494"/>
      <c r="E2" s="494"/>
      <c r="F2" s="494"/>
      <c r="G2" s="494"/>
      <c r="H2" s="494"/>
      <c r="I2" s="494"/>
      <c r="J2" s="747"/>
      <c r="K2" s="747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</row>
    <row r="3" spans="1:25" ht="321" customHeight="1" thickBot="1">
      <c r="A3" s="748" t="s">
        <v>155</v>
      </c>
      <c r="B3" s="751" t="s">
        <v>117</v>
      </c>
      <c r="C3" s="752"/>
      <c r="D3" s="752"/>
      <c r="E3" s="752"/>
      <c r="F3" s="751" t="s">
        <v>118</v>
      </c>
      <c r="G3" s="752"/>
      <c r="H3" s="752"/>
      <c r="I3" s="753"/>
      <c r="J3" s="751" t="s">
        <v>119</v>
      </c>
      <c r="K3" s="752"/>
      <c r="L3" s="752"/>
      <c r="M3" s="753"/>
      <c r="N3" s="751" t="s">
        <v>120</v>
      </c>
      <c r="O3" s="752"/>
      <c r="P3" s="751" t="s">
        <v>475</v>
      </c>
      <c r="Q3" s="752"/>
      <c r="R3" s="752"/>
      <c r="S3" s="753"/>
      <c r="T3" s="751" t="s">
        <v>476</v>
      </c>
      <c r="U3" s="753"/>
      <c r="V3" s="751" t="s">
        <v>477</v>
      </c>
      <c r="W3" s="753"/>
      <c r="X3" s="752" t="s">
        <v>182</v>
      </c>
      <c r="Y3" s="753"/>
    </row>
    <row r="4" spans="1:25" ht="153.75" customHeight="1" thickTop="1">
      <c r="A4" s="749"/>
      <c r="B4" s="754" t="s">
        <v>67</v>
      </c>
      <c r="C4" s="755"/>
      <c r="D4" s="754" t="s">
        <v>68</v>
      </c>
      <c r="E4" s="754"/>
      <c r="F4" s="756" t="s">
        <v>67</v>
      </c>
      <c r="G4" s="755"/>
      <c r="H4" s="754" t="s">
        <v>68</v>
      </c>
      <c r="I4" s="755"/>
      <c r="J4" s="756" t="s">
        <v>67</v>
      </c>
      <c r="K4" s="755"/>
      <c r="L4" s="754" t="s">
        <v>68</v>
      </c>
      <c r="M4" s="755"/>
      <c r="N4" s="756" t="s">
        <v>68</v>
      </c>
      <c r="O4" s="754"/>
      <c r="P4" s="756" t="s">
        <v>67</v>
      </c>
      <c r="Q4" s="755"/>
      <c r="R4" s="754" t="s">
        <v>489</v>
      </c>
      <c r="S4" s="754"/>
      <c r="T4" s="756" t="s">
        <v>489</v>
      </c>
      <c r="U4" s="755"/>
      <c r="V4" s="756" t="s">
        <v>489</v>
      </c>
      <c r="W4" s="755"/>
      <c r="X4" s="754" t="s">
        <v>77</v>
      </c>
      <c r="Y4" s="755"/>
    </row>
    <row r="5" spans="1:25" ht="90" customHeight="1">
      <c r="A5" s="749"/>
      <c r="B5" s="757" t="s">
        <v>175</v>
      </c>
      <c r="C5" s="760" t="s">
        <v>176</v>
      </c>
      <c r="D5" s="757" t="s">
        <v>175</v>
      </c>
      <c r="E5" s="760" t="s">
        <v>176</v>
      </c>
      <c r="F5" s="757" t="s">
        <v>175</v>
      </c>
      <c r="G5" s="760" t="s">
        <v>176</v>
      </c>
      <c r="H5" s="757" t="s">
        <v>175</v>
      </c>
      <c r="I5" s="760" t="s">
        <v>176</v>
      </c>
      <c r="J5" s="757" t="s">
        <v>175</v>
      </c>
      <c r="K5" s="760" t="s">
        <v>176</v>
      </c>
      <c r="L5" s="757" t="s">
        <v>175</v>
      </c>
      <c r="M5" s="760" t="s">
        <v>176</v>
      </c>
      <c r="N5" s="757" t="s">
        <v>175</v>
      </c>
      <c r="O5" s="760" t="s">
        <v>176</v>
      </c>
      <c r="P5" s="757" t="s">
        <v>175</v>
      </c>
      <c r="Q5" s="760" t="s">
        <v>176</v>
      </c>
      <c r="R5" s="757" t="s">
        <v>175</v>
      </c>
      <c r="S5" s="760" t="s">
        <v>176</v>
      </c>
      <c r="T5" s="757" t="s">
        <v>175</v>
      </c>
      <c r="U5" s="760" t="s">
        <v>176</v>
      </c>
      <c r="V5" s="757" t="s">
        <v>175</v>
      </c>
      <c r="W5" s="760" t="s">
        <v>176</v>
      </c>
      <c r="X5" s="763" t="s">
        <v>175</v>
      </c>
      <c r="Y5" s="760" t="s">
        <v>176</v>
      </c>
    </row>
    <row r="6" spans="1:25" ht="82.5" customHeight="1">
      <c r="A6" s="749"/>
      <c r="B6" s="758"/>
      <c r="C6" s="761"/>
      <c r="D6" s="758"/>
      <c r="E6" s="761"/>
      <c r="F6" s="758"/>
      <c r="G6" s="761"/>
      <c r="H6" s="758"/>
      <c r="I6" s="761"/>
      <c r="J6" s="758"/>
      <c r="K6" s="761"/>
      <c r="L6" s="758"/>
      <c r="M6" s="761"/>
      <c r="N6" s="758"/>
      <c r="O6" s="761"/>
      <c r="P6" s="758"/>
      <c r="Q6" s="761"/>
      <c r="R6" s="758"/>
      <c r="S6" s="761"/>
      <c r="T6" s="758"/>
      <c r="U6" s="761"/>
      <c r="V6" s="758"/>
      <c r="W6" s="761"/>
      <c r="X6" s="764"/>
      <c r="Y6" s="761"/>
    </row>
    <row r="7" spans="1:25" ht="82.5" customHeight="1" thickBot="1">
      <c r="A7" s="750"/>
      <c r="B7" s="759"/>
      <c r="C7" s="762"/>
      <c r="D7" s="759"/>
      <c r="E7" s="762"/>
      <c r="F7" s="759"/>
      <c r="G7" s="762"/>
      <c r="H7" s="759"/>
      <c r="I7" s="762"/>
      <c r="J7" s="759"/>
      <c r="K7" s="762"/>
      <c r="L7" s="759"/>
      <c r="M7" s="762"/>
      <c r="N7" s="759"/>
      <c r="O7" s="762"/>
      <c r="P7" s="759"/>
      <c r="Q7" s="762"/>
      <c r="R7" s="759"/>
      <c r="S7" s="762"/>
      <c r="T7" s="759"/>
      <c r="U7" s="762"/>
      <c r="V7" s="759"/>
      <c r="W7" s="762"/>
      <c r="X7" s="765"/>
      <c r="Y7" s="762"/>
    </row>
    <row r="8" spans="1:25" ht="93.75" customHeight="1">
      <c r="A8" s="134" t="s">
        <v>1</v>
      </c>
      <c r="B8" s="240">
        <v>76</v>
      </c>
      <c r="C8" s="241">
        <v>76</v>
      </c>
      <c r="D8" s="240">
        <v>41</v>
      </c>
      <c r="E8" s="241">
        <v>63</v>
      </c>
      <c r="F8" s="240">
        <v>0</v>
      </c>
      <c r="G8" s="241">
        <v>0</v>
      </c>
      <c r="H8" s="240">
        <v>0</v>
      </c>
      <c r="I8" s="241">
        <v>0</v>
      </c>
      <c r="J8" s="240">
        <v>55</v>
      </c>
      <c r="K8" s="241">
        <v>70</v>
      </c>
      <c r="L8" s="240">
        <v>48</v>
      </c>
      <c r="M8" s="241">
        <v>64</v>
      </c>
      <c r="N8" s="240">
        <v>32</v>
      </c>
      <c r="O8" s="241">
        <v>17</v>
      </c>
      <c r="P8" s="240">
        <v>66</v>
      </c>
      <c r="Q8" s="241">
        <v>10</v>
      </c>
      <c r="R8" s="240">
        <v>0</v>
      </c>
      <c r="S8" s="241">
        <v>0</v>
      </c>
      <c r="T8" s="240">
        <v>2</v>
      </c>
      <c r="U8" s="241">
        <v>0</v>
      </c>
      <c r="V8" s="240">
        <v>1</v>
      </c>
      <c r="W8" s="241">
        <v>1</v>
      </c>
      <c r="X8" s="240">
        <v>0</v>
      </c>
      <c r="Y8" s="241">
        <v>0</v>
      </c>
    </row>
    <row r="9" spans="1:25" ht="93.75" customHeight="1">
      <c r="A9" s="572" t="s">
        <v>2</v>
      </c>
      <c r="B9" s="573">
        <v>310</v>
      </c>
      <c r="C9" s="574">
        <v>466</v>
      </c>
      <c r="D9" s="573">
        <v>218</v>
      </c>
      <c r="E9" s="574">
        <v>438</v>
      </c>
      <c r="F9" s="573">
        <v>1</v>
      </c>
      <c r="G9" s="574">
        <v>0</v>
      </c>
      <c r="H9" s="573">
        <v>0</v>
      </c>
      <c r="I9" s="574">
        <v>0</v>
      </c>
      <c r="J9" s="573">
        <v>108</v>
      </c>
      <c r="K9" s="574">
        <v>139</v>
      </c>
      <c r="L9" s="573">
        <v>103</v>
      </c>
      <c r="M9" s="574">
        <v>139</v>
      </c>
      <c r="N9" s="573">
        <v>112</v>
      </c>
      <c r="O9" s="574">
        <v>96</v>
      </c>
      <c r="P9" s="573">
        <v>41</v>
      </c>
      <c r="Q9" s="574">
        <v>13</v>
      </c>
      <c r="R9" s="573">
        <v>1</v>
      </c>
      <c r="S9" s="574">
        <v>2</v>
      </c>
      <c r="T9" s="573">
        <v>0</v>
      </c>
      <c r="U9" s="574">
        <v>0</v>
      </c>
      <c r="V9" s="573">
        <v>11</v>
      </c>
      <c r="W9" s="574">
        <v>12</v>
      </c>
      <c r="X9" s="573">
        <v>0</v>
      </c>
      <c r="Y9" s="574">
        <v>49</v>
      </c>
    </row>
    <row r="10" spans="1:25" ht="93.75" customHeight="1">
      <c r="A10" s="572" t="s">
        <v>3</v>
      </c>
      <c r="B10" s="573">
        <v>359</v>
      </c>
      <c r="C10" s="574">
        <v>351</v>
      </c>
      <c r="D10" s="573">
        <v>336</v>
      </c>
      <c r="E10" s="574">
        <v>335</v>
      </c>
      <c r="F10" s="573">
        <v>0</v>
      </c>
      <c r="G10" s="574">
        <v>0</v>
      </c>
      <c r="H10" s="573">
        <v>0</v>
      </c>
      <c r="I10" s="574">
        <v>0</v>
      </c>
      <c r="J10" s="573">
        <v>99</v>
      </c>
      <c r="K10" s="574">
        <v>105</v>
      </c>
      <c r="L10" s="573">
        <v>93</v>
      </c>
      <c r="M10" s="574">
        <v>98</v>
      </c>
      <c r="N10" s="573">
        <v>119</v>
      </c>
      <c r="O10" s="574">
        <v>47</v>
      </c>
      <c r="P10" s="573">
        <v>19</v>
      </c>
      <c r="Q10" s="574">
        <v>1</v>
      </c>
      <c r="R10" s="573">
        <v>11</v>
      </c>
      <c r="S10" s="574">
        <v>2</v>
      </c>
      <c r="T10" s="573">
        <v>4</v>
      </c>
      <c r="U10" s="574">
        <v>0</v>
      </c>
      <c r="V10" s="573">
        <v>19</v>
      </c>
      <c r="W10" s="574">
        <v>25</v>
      </c>
      <c r="X10" s="573">
        <v>0</v>
      </c>
      <c r="Y10" s="574">
        <v>0</v>
      </c>
    </row>
    <row r="11" spans="1:25" ht="93.75" customHeight="1">
      <c r="A11" s="572" t="s">
        <v>4</v>
      </c>
      <c r="B11" s="573">
        <v>171</v>
      </c>
      <c r="C11" s="574">
        <v>267</v>
      </c>
      <c r="D11" s="573">
        <v>166</v>
      </c>
      <c r="E11" s="574">
        <v>269</v>
      </c>
      <c r="F11" s="573">
        <v>0</v>
      </c>
      <c r="G11" s="574">
        <v>0</v>
      </c>
      <c r="H11" s="573">
        <v>0</v>
      </c>
      <c r="I11" s="574">
        <v>0</v>
      </c>
      <c r="J11" s="573">
        <v>72</v>
      </c>
      <c r="K11" s="574">
        <v>83</v>
      </c>
      <c r="L11" s="573">
        <v>67</v>
      </c>
      <c r="M11" s="574">
        <v>83</v>
      </c>
      <c r="N11" s="573">
        <v>62</v>
      </c>
      <c r="O11" s="574">
        <v>61</v>
      </c>
      <c r="P11" s="573">
        <v>78</v>
      </c>
      <c r="Q11" s="574">
        <v>16</v>
      </c>
      <c r="R11" s="573">
        <v>44</v>
      </c>
      <c r="S11" s="574">
        <v>8</v>
      </c>
      <c r="T11" s="573">
        <v>0</v>
      </c>
      <c r="U11" s="574">
        <v>0</v>
      </c>
      <c r="V11" s="573">
        <v>15</v>
      </c>
      <c r="W11" s="574">
        <v>14</v>
      </c>
      <c r="X11" s="573">
        <v>0</v>
      </c>
      <c r="Y11" s="574">
        <v>186</v>
      </c>
    </row>
    <row r="12" spans="1:25" ht="93.75" customHeight="1">
      <c r="A12" s="572" t="s">
        <v>5</v>
      </c>
      <c r="B12" s="573">
        <v>384</v>
      </c>
      <c r="C12" s="574">
        <v>398</v>
      </c>
      <c r="D12" s="573">
        <v>345</v>
      </c>
      <c r="E12" s="574">
        <v>416</v>
      </c>
      <c r="F12" s="573">
        <v>0</v>
      </c>
      <c r="G12" s="574">
        <v>0</v>
      </c>
      <c r="H12" s="573">
        <v>0</v>
      </c>
      <c r="I12" s="574">
        <v>0</v>
      </c>
      <c r="J12" s="573">
        <v>59</v>
      </c>
      <c r="K12" s="574">
        <v>64</v>
      </c>
      <c r="L12" s="573">
        <v>58</v>
      </c>
      <c r="M12" s="574">
        <v>63</v>
      </c>
      <c r="N12" s="573">
        <v>16</v>
      </c>
      <c r="O12" s="574">
        <v>18</v>
      </c>
      <c r="P12" s="573">
        <v>18</v>
      </c>
      <c r="Q12" s="574">
        <v>0</v>
      </c>
      <c r="R12" s="573">
        <v>13</v>
      </c>
      <c r="S12" s="574">
        <v>20</v>
      </c>
      <c r="T12" s="573">
        <v>1</v>
      </c>
      <c r="U12" s="574">
        <v>1</v>
      </c>
      <c r="V12" s="573">
        <v>2</v>
      </c>
      <c r="W12" s="574">
        <v>2</v>
      </c>
      <c r="X12" s="573">
        <v>0</v>
      </c>
      <c r="Y12" s="574">
        <v>487</v>
      </c>
    </row>
    <row r="13" spans="1:25" ht="93.75" customHeight="1">
      <c r="A13" s="572" t="s">
        <v>6</v>
      </c>
      <c r="B13" s="573">
        <v>1575</v>
      </c>
      <c r="C13" s="574">
        <v>1318</v>
      </c>
      <c r="D13" s="573">
        <v>1173</v>
      </c>
      <c r="E13" s="574">
        <v>1512</v>
      </c>
      <c r="F13" s="573">
        <v>31</v>
      </c>
      <c r="G13" s="574">
        <v>0</v>
      </c>
      <c r="H13" s="573">
        <v>0</v>
      </c>
      <c r="I13" s="574">
        <v>1</v>
      </c>
      <c r="J13" s="573">
        <v>141</v>
      </c>
      <c r="K13" s="574">
        <v>169</v>
      </c>
      <c r="L13" s="573">
        <v>138</v>
      </c>
      <c r="M13" s="574">
        <v>175</v>
      </c>
      <c r="N13" s="573">
        <v>72</v>
      </c>
      <c r="O13" s="574">
        <v>70</v>
      </c>
      <c r="P13" s="573">
        <v>310</v>
      </c>
      <c r="Q13" s="574">
        <v>29</v>
      </c>
      <c r="R13" s="573">
        <v>289</v>
      </c>
      <c r="S13" s="574">
        <v>135</v>
      </c>
      <c r="T13" s="573">
        <v>8</v>
      </c>
      <c r="U13" s="574">
        <v>1</v>
      </c>
      <c r="V13" s="573">
        <v>61</v>
      </c>
      <c r="W13" s="574">
        <v>29</v>
      </c>
      <c r="X13" s="573">
        <v>0</v>
      </c>
      <c r="Y13" s="574">
        <v>0</v>
      </c>
    </row>
    <row r="14" spans="1:25" ht="93.75" customHeight="1">
      <c r="A14" s="572" t="s">
        <v>7</v>
      </c>
      <c r="B14" s="573">
        <v>572</v>
      </c>
      <c r="C14" s="574">
        <v>479</v>
      </c>
      <c r="D14" s="573">
        <v>536</v>
      </c>
      <c r="E14" s="574">
        <v>536</v>
      </c>
      <c r="F14" s="573">
        <v>2</v>
      </c>
      <c r="G14" s="574">
        <v>1</v>
      </c>
      <c r="H14" s="573">
        <v>2</v>
      </c>
      <c r="I14" s="574">
        <v>1</v>
      </c>
      <c r="J14" s="573">
        <v>77</v>
      </c>
      <c r="K14" s="574">
        <v>82</v>
      </c>
      <c r="L14" s="573">
        <v>77</v>
      </c>
      <c r="M14" s="574">
        <v>82</v>
      </c>
      <c r="N14" s="573">
        <v>136</v>
      </c>
      <c r="O14" s="574">
        <v>75</v>
      </c>
      <c r="P14" s="573">
        <v>92</v>
      </c>
      <c r="Q14" s="574">
        <v>12</v>
      </c>
      <c r="R14" s="573">
        <v>89</v>
      </c>
      <c r="S14" s="574">
        <v>47</v>
      </c>
      <c r="T14" s="573">
        <v>2</v>
      </c>
      <c r="U14" s="574">
        <v>1</v>
      </c>
      <c r="V14" s="573">
        <v>1</v>
      </c>
      <c r="W14" s="574">
        <v>1</v>
      </c>
      <c r="X14" s="573">
        <v>0</v>
      </c>
      <c r="Y14" s="574">
        <v>179</v>
      </c>
    </row>
    <row r="15" spans="1:25" ht="93.75" customHeight="1">
      <c r="A15" s="572" t="s">
        <v>8</v>
      </c>
      <c r="B15" s="573">
        <v>227</v>
      </c>
      <c r="C15" s="574">
        <v>168</v>
      </c>
      <c r="D15" s="573">
        <v>177</v>
      </c>
      <c r="E15" s="574">
        <v>171</v>
      </c>
      <c r="F15" s="573">
        <v>0</v>
      </c>
      <c r="G15" s="574">
        <v>0</v>
      </c>
      <c r="H15" s="573">
        <v>0</v>
      </c>
      <c r="I15" s="574">
        <v>0</v>
      </c>
      <c r="J15" s="573">
        <v>43</v>
      </c>
      <c r="K15" s="574">
        <v>62</v>
      </c>
      <c r="L15" s="573">
        <v>42</v>
      </c>
      <c r="M15" s="574">
        <v>55</v>
      </c>
      <c r="N15" s="573">
        <v>22</v>
      </c>
      <c r="O15" s="574">
        <v>16</v>
      </c>
      <c r="P15" s="573">
        <v>165</v>
      </c>
      <c r="Q15" s="574">
        <v>6</v>
      </c>
      <c r="R15" s="573">
        <v>87</v>
      </c>
      <c r="S15" s="574">
        <v>29</v>
      </c>
      <c r="T15" s="573">
        <v>1</v>
      </c>
      <c r="U15" s="574">
        <v>0</v>
      </c>
      <c r="V15" s="573">
        <v>10</v>
      </c>
      <c r="W15" s="574">
        <v>14</v>
      </c>
      <c r="X15" s="573">
        <v>0</v>
      </c>
      <c r="Y15" s="574">
        <v>0</v>
      </c>
    </row>
    <row r="16" spans="1:25" ht="93.75" customHeight="1">
      <c r="A16" s="572" t="s">
        <v>9</v>
      </c>
      <c r="B16" s="573">
        <v>296</v>
      </c>
      <c r="C16" s="574">
        <v>216</v>
      </c>
      <c r="D16" s="573">
        <v>237</v>
      </c>
      <c r="E16" s="574">
        <v>196</v>
      </c>
      <c r="F16" s="573">
        <v>0</v>
      </c>
      <c r="G16" s="574">
        <v>0</v>
      </c>
      <c r="H16" s="573">
        <v>0</v>
      </c>
      <c r="I16" s="574">
        <v>0</v>
      </c>
      <c r="J16" s="573">
        <v>40</v>
      </c>
      <c r="K16" s="574">
        <v>52</v>
      </c>
      <c r="L16" s="573">
        <v>38</v>
      </c>
      <c r="M16" s="574">
        <v>51</v>
      </c>
      <c r="N16" s="573">
        <v>35</v>
      </c>
      <c r="O16" s="574">
        <v>30</v>
      </c>
      <c r="P16" s="573">
        <v>54</v>
      </c>
      <c r="Q16" s="574">
        <v>7</v>
      </c>
      <c r="R16" s="573">
        <v>47</v>
      </c>
      <c r="S16" s="574">
        <v>41</v>
      </c>
      <c r="T16" s="573">
        <v>2</v>
      </c>
      <c r="U16" s="574">
        <v>0</v>
      </c>
      <c r="V16" s="573">
        <v>2</v>
      </c>
      <c r="W16" s="574">
        <v>3</v>
      </c>
      <c r="X16" s="573">
        <v>0</v>
      </c>
      <c r="Y16" s="574">
        <v>0</v>
      </c>
    </row>
    <row r="17" spans="1:25" ht="93.75" customHeight="1">
      <c r="A17" s="572" t="s">
        <v>121</v>
      </c>
      <c r="B17" s="573">
        <v>258</v>
      </c>
      <c r="C17" s="574">
        <v>336</v>
      </c>
      <c r="D17" s="573">
        <v>233</v>
      </c>
      <c r="E17" s="574">
        <v>321</v>
      </c>
      <c r="F17" s="573">
        <v>0</v>
      </c>
      <c r="G17" s="574">
        <v>0</v>
      </c>
      <c r="H17" s="573">
        <v>2</v>
      </c>
      <c r="I17" s="574">
        <v>0</v>
      </c>
      <c r="J17" s="573">
        <v>76</v>
      </c>
      <c r="K17" s="574">
        <v>92</v>
      </c>
      <c r="L17" s="573">
        <v>76</v>
      </c>
      <c r="M17" s="574">
        <v>94</v>
      </c>
      <c r="N17" s="573">
        <v>37</v>
      </c>
      <c r="O17" s="574">
        <v>36</v>
      </c>
      <c r="P17" s="573">
        <v>101</v>
      </c>
      <c r="Q17" s="574">
        <v>15</v>
      </c>
      <c r="R17" s="573">
        <v>71</v>
      </c>
      <c r="S17" s="574">
        <v>14</v>
      </c>
      <c r="T17" s="573">
        <v>3</v>
      </c>
      <c r="U17" s="574">
        <v>0</v>
      </c>
      <c r="V17" s="573">
        <v>10</v>
      </c>
      <c r="W17" s="574">
        <v>11</v>
      </c>
      <c r="X17" s="573">
        <v>0</v>
      </c>
      <c r="Y17" s="574">
        <v>0</v>
      </c>
    </row>
    <row r="18" spans="1:25" ht="93.75" customHeight="1">
      <c r="A18" s="572" t="s">
        <v>11</v>
      </c>
      <c r="B18" s="573">
        <v>369</v>
      </c>
      <c r="C18" s="574">
        <v>613</v>
      </c>
      <c r="D18" s="573">
        <v>327</v>
      </c>
      <c r="E18" s="574">
        <v>616</v>
      </c>
      <c r="F18" s="573">
        <v>3</v>
      </c>
      <c r="G18" s="574">
        <v>0</v>
      </c>
      <c r="H18" s="573">
        <v>3</v>
      </c>
      <c r="I18" s="574">
        <v>0</v>
      </c>
      <c r="J18" s="573">
        <v>95</v>
      </c>
      <c r="K18" s="574">
        <v>109</v>
      </c>
      <c r="L18" s="573">
        <v>94</v>
      </c>
      <c r="M18" s="574">
        <v>107</v>
      </c>
      <c r="N18" s="573">
        <v>228</v>
      </c>
      <c r="O18" s="574">
        <v>218</v>
      </c>
      <c r="P18" s="573">
        <v>292</v>
      </c>
      <c r="Q18" s="574">
        <v>16</v>
      </c>
      <c r="R18" s="573">
        <v>253</v>
      </c>
      <c r="S18" s="574">
        <v>99</v>
      </c>
      <c r="T18" s="573">
        <v>2</v>
      </c>
      <c r="U18" s="574">
        <v>0</v>
      </c>
      <c r="V18" s="573">
        <v>43</v>
      </c>
      <c r="W18" s="574">
        <v>12</v>
      </c>
      <c r="X18" s="573">
        <v>0</v>
      </c>
      <c r="Y18" s="574">
        <v>302</v>
      </c>
    </row>
    <row r="19" spans="1:25" ht="93.75" customHeight="1">
      <c r="A19" s="572" t="s">
        <v>12</v>
      </c>
      <c r="B19" s="573">
        <v>160</v>
      </c>
      <c r="C19" s="574">
        <v>222</v>
      </c>
      <c r="D19" s="573">
        <v>152</v>
      </c>
      <c r="E19" s="574">
        <v>222</v>
      </c>
      <c r="F19" s="573">
        <v>8</v>
      </c>
      <c r="G19" s="574">
        <v>2</v>
      </c>
      <c r="H19" s="573">
        <v>6</v>
      </c>
      <c r="I19" s="574">
        <v>8</v>
      </c>
      <c r="J19" s="573">
        <v>255</v>
      </c>
      <c r="K19" s="574">
        <v>306</v>
      </c>
      <c r="L19" s="573">
        <v>243</v>
      </c>
      <c r="M19" s="574">
        <v>293</v>
      </c>
      <c r="N19" s="573">
        <v>167</v>
      </c>
      <c r="O19" s="574">
        <v>150</v>
      </c>
      <c r="P19" s="573">
        <v>57</v>
      </c>
      <c r="Q19" s="574">
        <v>13</v>
      </c>
      <c r="R19" s="573">
        <v>44</v>
      </c>
      <c r="S19" s="574">
        <v>20</v>
      </c>
      <c r="T19" s="573">
        <v>0</v>
      </c>
      <c r="U19" s="574">
        <v>0</v>
      </c>
      <c r="V19" s="573">
        <v>36</v>
      </c>
      <c r="W19" s="574">
        <v>35</v>
      </c>
      <c r="X19" s="573">
        <v>0</v>
      </c>
      <c r="Y19" s="574">
        <v>0</v>
      </c>
    </row>
    <row r="20" spans="1:25" ht="93.75" customHeight="1">
      <c r="A20" s="572" t="s">
        <v>13</v>
      </c>
      <c r="B20" s="573">
        <v>227</v>
      </c>
      <c r="C20" s="574">
        <v>243</v>
      </c>
      <c r="D20" s="573">
        <v>223</v>
      </c>
      <c r="E20" s="574">
        <v>251</v>
      </c>
      <c r="F20" s="573">
        <v>1</v>
      </c>
      <c r="G20" s="574">
        <v>0</v>
      </c>
      <c r="H20" s="573">
        <v>1</v>
      </c>
      <c r="I20" s="574">
        <v>0</v>
      </c>
      <c r="J20" s="573">
        <v>65</v>
      </c>
      <c r="K20" s="574">
        <v>80</v>
      </c>
      <c r="L20" s="573">
        <v>64</v>
      </c>
      <c r="M20" s="574">
        <v>81</v>
      </c>
      <c r="N20" s="573">
        <v>83</v>
      </c>
      <c r="O20" s="574">
        <v>81</v>
      </c>
      <c r="P20" s="573">
        <v>165</v>
      </c>
      <c r="Q20" s="574">
        <v>24</v>
      </c>
      <c r="R20" s="573">
        <v>160</v>
      </c>
      <c r="S20" s="574">
        <v>77</v>
      </c>
      <c r="T20" s="573">
        <v>1</v>
      </c>
      <c r="U20" s="574">
        <v>1</v>
      </c>
      <c r="V20" s="573">
        <v>5</v>
      </c>
      <c r="W20" s="574">
        <v>5</v>
      </c>
      <c r="X20" s="573">
        <v>0</v>
      </c>
      <c r="Y20" s="574">
        <v>243</v>
      </c>
    </row>
    <row r="21" spans="1:25" ht="93.75" customHeight="1" thickBot="1">
      <c r="A21" s="135" t="s">
        <v>14</v>
      </c>
      <c r="B21" s="575">
        <v>978</v>
      </c>
      <c r="C21" s="576">
        <v>1015</v>
      </c>
      <c r="D21" s="575">
        <v>627</v>
      </c>
      <c r="E21" s="576">
        <v>876</v>
      </c>
      <c r="F21" s="575">
        <v>6</v>
      </c>
      <c r="G21" s="576">
        <v>4</v>
      </c>
      <c r="H21" s="575">
        <v>6</v>
      </c>
      <c r="I21" s="576">
        <v>4</v>
      </c>
      <c r="J21" s="575">
        <v>184</v>
      </c>
      <c r="K21" s="576">
        <v>194</v>
      </c>
      <c r="L21" s="575">
        <v>184</v>
      </c>
      <c r="M21" s="576">
        <v>200</v>
      </c>
      <c r="N21" s="575">
        <v>142</v>
      </c>
      <c r="O21" s="576">
        <v>142</v>
      </c>
      <c r="P21" s="575">
        <v>262</v>
      </c>
      <c r="Q21" s="576">
        <v>7</v>
      </c>
      <c r="R21" s="575">
        <v>167</v>
      </c>
      <c r="S21" s="576">
        <v>66</v>
      </c>
      <c r="T21" s="575">
        <v>8</v>
      </c>
      <c r="U21" s="576">
        <v>2</v>
      </c>
      <c r="V21" s="575">
        <v>74</v>
      </c>
      <c r="W21" s="576">
        <v>73</v>
      </c>
      <c r="X21" s="575">
        <v>0</v>
      </c>
      <c r="Y21" s="576">
        <v>0</v>
      </c>
    </row>
    <row r="22" spans="1:25" ht="93.75" customHeight="1" thickTop="1" thickBot="1">
      <c r="A22" s="136" t="s">
        <v>15</v>
      </c>
      <c r="B22" s="242">
        <v>5962</v>
      </c>
      <c r="C22" s="243">
        <v>6168</v>
      </c>
      <c r="D22" s="242">
        <v>4791</v>
      </c>
      <c r="E22" s="243">
        <v>6222</v>
      </c>
      <c r="F22" s="242">
        <v>52</v>
      </c>
      <c r="G22" s="243">
        <v>7</v>
      </c>
      <c r="H22" s="242">
        <v>20</v>
      </c>
      <c r="I22" s="243">
        <v>14</v>
      </c>
      <c r="J22" s="242">
        <v>1369</v>
      </c>
      <c r="K22" s="243">
        <v>1607</v>
      </c>
      <c r="L22" s="242">
        <v>1325</v>
      </c>
      <c r="M22" s="243">
        <v>1585</v>
      </c>
      <c r="N22" s="242">
        <v>1263</v>
      </c>
      <c r="O22" s="243">
        <v>1057</v>
      </c>
      <c r="P22" s="242">
        <v>1720</v>
      </c>
      <c r="Q22" s="243">
        <v>169</v>
      </c>
      <c r="R22" s="242">
        <v>1276</v>
      </c>
      <c r="S22" s="243">
        <v>560</v>
      </c>
      <c r="T22" s="242">
        <v>34</v>
      </c>
      <c r="U22" s="243">
        <v>6</v>
      </c>
      <c r="V22" s="242">
        <v>290</v>
      </c>
      <c r="W22" s="243">
        <v>237</v>
      </c>
      <c r="X22" s="242">
        <v>0</v>
      </c>
      <c r="Y22" s="243">
        <v>1446</v>
      </c>
    </row>
    <row r="23" spans="1:25" ht="21" customHeight="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</row>
    <row r="24" spans="1:25" ht="17.25" customHeight="1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</row>
    <row r="25" spans="1:25" ht="222" customHeight="1" thickBot="1">
      <c r="A25" s="131"/>
      <c r="B25" s="494"/>
      <c r="C25" s="494"/>
      <c r="D25" s="494"/>
      <c r="E25" s="494"/>
      <c r="F25" s="747"/>
      <c r="G25" s="747"/>
      <c r="H25" s="747"/>
      <c r="I25" s="747"/>
      <c r="J25" s="747"/>
      <c r="K25" s="747"/>
      <c r="L25" s="747"/>
      <c r="M25" s="747"/>
      <c r="N25" s="747"/>
      <c r="O25" s="747"/>
      <c r="P25" s="747"/>
      <c r="Q25" s="747"/>
      <c r="R25" s="494"/>
      <c r="S25" s="494"/>
      <c r="T25" s="494"/>
      <c r="U25" s="494"/>
      <c r="V25" s="766"/>
      <c r="W25" s="766"/>
      <c r="X25" s="766"/>
      <c r="Y25" s="766"/>
    </row>
    <row r="26" spans="1:25" ht="201.75" customHeight="1">
      <c r="A26" s="780" t="s">
        <v>155</v>
      </c>
      <c r="B26" s="767" t="s">
        <v>478</v>
      </c>
      <c r="C26" s="768"/>
      <c r="D26" s="767" t="s">
        <v>66</v>
      </c>
      <c r="E26" s="768"/>
      <c r="F26" s="767" t="s">
        <v>123</v>
      </c>
      <c r="G26" s="768"/>
      <c r="H26" s="767" t="s">
        <v>432</v>
      </c>
      <c r="I26" s="775"/>
      <c r="J26" s="775"/>
      <c r="K26" s="768"/>
      <c r="L26" s="767" t="s">
        <v>433</v>
      </c>
      <c r="M26" s="775"/>
      <c r="N26" s="775"/>
      <c r="O26" s="768"/>
      <c r="P26" s="767" t="s">
        <v>479</v>
      </c>
      <c r="Q26" s="768"/>
      <c r="R26" s="767" t="s">
        <v>434</v>
      </c>
      <c r="S26" s="775"/>
      <c r="T26" s="775"/>
      <c r="U26" s="768"/>
      <c r="V26" s="767" t="s">
        <v>183</v>
      </c>
      <c r="W26" s="768"/>
      <c r="X26" s="767" t="s">
        <v>174</v>
      </c>
      <c r="Y26" s="768"/>
    </row>
    <row r="27" spans="1:25" ht="201.75" customHeight="1" thickBot="1">
      <c r="A27" s="781"/>
      <c r="B27" s="769"/>
      <c r="C27" s="770"/>
      <c r="D27" s="769"/>
      <c r="E27" s="770"/>
      <c r="F27" s="769"/>
      <c r="G27" s="770"/>
      <c r="H27" s="769"/>
      <c r="I27" s="776"/>
      <c r="J27" s="776"/>
      <c r="K27" s="770"/>
      <c r="L27" s="769"/>
      <c r="M27" s="776"/>
      <c r="N27" s="776"/>
      <c r="O27" s="770"/>
      <c r="P27" s="769"/>
      <c r="Q27" s="770"/>
      <c r="R27" s="769"/>
      <c r="S27" s="776"/>
      <c r="T27" s="776"/>
      <c r="U27" s="770"/>
      <c r="V27" s="769"/>
      <c r="W27" s="770"/>
      <c r="X27" s="769"/>
      <c r="Y27" s="770"/>
    </row>
    <row r="28" spans="1:25" ht="111" customHeight="1" thickTop="1">
      <c r="A28" s="781"/>
      <c r="B28" s="771" t="s">
        <v>480</v>
      </c>
      <c r="C28" s="772"/>
      <c r="D28" s="771" t="s">
        <v>125</v>
      </c>
      <c r="E28" s="772"/>
      <c r="F28" s="771" t="s">
        <v>153</v>
      </c>
      <c r="G28" s="772"/>
      <c r="H28" s="771" t="s">
        <v>124</v>
      </c>
      <c r="I28" s="772"/>
      <c r="J28" s="771" t="s">
        <v>126</v>
      </c>
      <c r="K28" s="772"/>
      <c r="L28" s="771" t="s">
        <v>124</v>
      </c>
      <c r="M28" s="772"/>
      <c r="N28" s="771" t="s">
        <v>126</v>
      </c>
      <c r="O28" s="772"/>
      <c r="P28" s="771" t="s">
        <v>461</v>
      </c>
      <c r="Q28" s="772"/>
      <c r="R28" s="771" t="s">
        <v>124</v>
      </c>
      <c r="S28" s="772"/>
      <c r="T28" s="771" t="s">
        <v>126</v>
      </c>
      <c r="U28" s="772"/>
      <c r="V28" s="771" t="s">
        <v>126</v>
      </c>
      <c r="W28" s="772"/>
      <c r="X28" s="773" t="s">
        <v>126</v>
      </c>
      <c r="Y28" s="774"/>
    </row>
    <row r="29" spans="1:25" ht="82.5" customHeight="1">
      <c r="A29" s="781"/>
      <c r="B29" s="757" t="s">
        <v>175</v>
      </c>
      <c r="C29" s="760" t="s">
        <v>176</v>
      </c>
      <c r="D29" s="757" t="s">
        <v>175</v>
      </c>
      <c r="E29" s="760" t="s">
        <v>176</v>
      </c>
      <c r="F29" s="757" t="s">
        <v>175</v>
      </c>
      <c r="G29" s="760" t="s">
        <v>176</v>
      </c>
      <c r="H29" s="757" t="s">
        <v>175</v>
      </c>
      <c r="I29" s="760" t="s">
        <v>176</v>
      </c>
      <c r="J29" s="757" t="s">
        <v>175</v>
      </c>
      <c r="K29" s="760" t="s">
        <v>176</v>
      </c>
      <c r="L29" s="757" t="s">
        <v>175</v>
      </c>
      <c r="M29" s="760" t="s">
        <v>176</v>
      </c>
      <c r="N29" s="757" t="s">
        <v>175</v>
      </c>
      <c r="O29" s="760" t="s">
        <v>176</v>
      </c>
      <c r="P29" s="757" t="s">
        <v>175</v>
      </c>
      <c r="Q29" s="760" t="s">
        <v>176</v>
      </c>
      <c r="R29" s="757" t="s">
        <v>175</v>
      </c>
      <c r="S29" s="760" t="s">
        <v>176</v>
      </c>
      <c r="T29" s="757" t="s">
        <v>175</v>
      </c>
      <c r="U29" s="760" t="s">
        <v>176</v>
      </c>
      <c r="V29" s="757" t="s">
        <v>175</v>
      </c>
      <c r="W29" s="760" t="s">
        <v>176</v>
      </c>
      <c r="X29" s="757" t="s">
        <v>175</v>
      </c>
      <c r="Y29" s="760" t="s">
        <v>176</v>
      </c>
    </row>
    <row r="30" spans="1:25" ht="82.5" customHeight="1">
      <c r="A30" s="781"/>
      <c r="B30" s="758"/>
      <c r="C30" s="761"/>
      <c r="D30" s="758"/>
      <c r="E30" s="761"/>
      <c r="F30" s="758"/>
      <c r="G30" s="761"/>
      <c r="H30" s="758"/>
      <c r="I30" s="761"/>
      <c r="J30" s="758"/>
      <c r="K30" s="761"/>
      <c r="L30" s="758"/>
      <c r="M30" s="761"/>
      <c r="N30" s="758"/>
      <c r="O30" s="761"/>
      <c r="P30" s="758"/>
      <c r="Q30" s="761"/>
      <c r="R30" s="758"/>
      <c r="S30" s="761"/>
      <c r="T30" s="758"/>
      <c r="U30" s="761"/>
      <c r="V30" s="758"/>
      <c r="W30" s="761"/>
      <c r="X30" s="758"/>
      <c r="Y30" s="761"/>
    </row>
    <row r="31" spans="1:25" ht="82.5" customHeight="1" thickBot="1">
      <c r="A31" s="782"/>
      <c r="B31" s="759"/>
      <c r="C31" s="762"/>
      <c r="D31" s="759"/>
      <c r="E31" s="762"/>
      <c r="F31" s="759"/>
      <c r="G31" s="762"/>
      <c r="H31" s="759"/>
      <c r="I31" s="762"/>
      <c r="J31" s="759"/>
      <c r="K31" s="762"/>
      <c r="L31" s="759"/>
      <c r="M31" s="762"/>
      <c r="N31" s="759"/>
      <c r="O31" s="762"/>
      <c r="P31" s="759"/>
      <c r="Q31" s="762"/>
      <c r="R31" s="759"/>
      <c r="S31" s="762"/>
      <c r="T31" s="759"/>
      <c r="U31" s="762"/>
      <c r="V31" s="759"/>
      <c r="W31" s="762"/>
      <c r="X31" s="759"/>
      <c r="Y31" s="762"/>
    </row>
    <row r="32" spans="1:25" ht="93.75" customHeight="1">
      <c r="A32" s="137" t="s">
        <v>1</v>
      </c>
      <c r="B32" s="244">
        <v>396</v>
      </c>
      <c r="C32" s="245">
        <v>396</v>
      </c>
      <c r="D32" s="244">
        <v>0</v>
      </c>
      <c r="E32" s="245">
        <v>0</v>
      </c>
      <c r="F32" s="244">
        <v>0</v>
      </c>
      <c r="G32" s="245">
        <v>0</v>
      </c>
      <c r="H32" s="244">
        <v>0</v>
      </c>
      <c r="I32" s="245">
        <v>111</v>
      </c>
      <c r="J32" s="244">
        <v>3</v>
      </c>
      <c r="K32" s="245">
        <v>95</v>
      </c>
      <c r="L32" s="244">
        <v>0</v>
      </c>
      <c r="M32" s="245">
        <v>80</v>
      </c>
      <c r="N32" s="244">
        <v>0</v>
      </c>
      <c r="O32" s="245">
        <v>88</v>
      </c>
      <c r="P32" s="244">
        <v>1</v>
      </c>
      <c r="Q32" s="245">
        <v>2</v>
      </c>
      <c r="R32" s="244">
        <v>0</v>
      </c>
      <c r="S32" s="245">
        <v>0</v>
      </c>
      <c r="T32" s="244">
        <v>0</v>
      </c>
      <c r="U32" s="245">
        <v>0</v>
      </c>
      <c r="V32" s="244">
        <v>51</v>
      </c>
      <c r="W32" s="245">
        <v>632</v>
      </c>
      <c r="X32" s="244">
        <v>0</v>
      </c>
      <c r="Y32" s="245">
        <v>40</v>
      </c>
    </row>
    <row r="33" spans="1:25" ht="93.75" customHeight="1">
      <c r="A33" s="577" t="s">
        <v>2</v>
      </c>
      <c r="B33" s="578">
        <v>247</v>
      </c>
      <c r="C33" s="579">
        <v>247</v>
      </c>
      <c r="D33" s="578">
        <v>0</v>
      </c>
      <c r="E33" s="579">
        <v>0</v>
      </c>
      <c r="F33" s="578">
        <v>0</v>
      </c>
      <c r="G33" s="579">
        <v>0</v>
      </c>
      <c r="H33" s="578">
        <v>72</v>
      </c>
      <c r="I33" s="579">
        <v>901</v>
      </c>
      <c r="J33" s="578">
        <v>27</v>
      </c>
      <c r="K33" s="579">
        <v>874</v>
      </c>
      <c r="L33" s="578">
        <v>204</v>
      </c>
      <c r="M33" s="579">
        <v>771</v>
      </c>
      <c r="N33" s="578">
        <v>179</v>
      </c>
      <c r="O33" s="579">
        <v>767</v>
      </c>
      <c r="P33" s="578">
        <v>49</v>
      </c>
      <c r="Q33" s="579">
        <v>76</v>
      </c>
      <c r="R33" s="578">
        <v>103</v>
      </c>
      <c r="S33" s="579">
        <v>134</v>
      </c>
      <c r="T33" s="578">
        <v>93</v>
      </c>
      <c r="U33" s="579">
        <v>131</v>
      </c>
      <c r="V33" s="578">
        <v>54</v>
      </c>
      <c r="W33" s="579">
        <v>897</v>
      </c>
      <c r="X33" s="578">
        <v>1</v>
      </c>
      <c r="Y33" s="579">
        <v>39</v>
      </c>
    </row>
    <row r="34" spans="1:25" ht="93.75" customHeight="1">
      <c r="A34" s="577" t="s">
        <v>3</v>
      </c>
      <c r="B34" s="578">
        <v>352</v>
      </c>
      <c r="C34" s="579">
        <v>355</v>
      </c>
      <c r="D34" s="578">
        <v>1</v>
      </c>
      <c r="E34" s="579">
        <v>12</v>
      </c>
      <c r="F34" s="578">
        <v>0</v>
      </c>
      <c r="G34" s="579">
        <v>0</v>
      </c>
      <c r="H34" s="578">
        <v>44</v>
      </c>
      <c r="I34" s="579">
        <v>887</v>
      </c>
      <c r="J34" s="578">
        <v>14</v>
      </c>
      <c r="K34" s="579">
        <v>885</v>
      </c>
      <c r="L34" s="578">
        <v>25</v>
      </c>
      <c r="M34" s="579">
        <v>350</v>
      </c>
      <c r="N34" s="578">
        <v>25</v>
      </c>
      <c r="O34" s="579">
        <v>368</v>
      </c>
      <c r="P34" s="578">
        <v>20</v>
      </c>
      <c r="Q34" s="579">
        <v>35</v>
      </c>
      <c r="R34" s="578">
        <v>37</v>
      </c>
      <c r="S34" s="579">
        <v>45</v>
      </c>
      <c r="T34" s="578">
        <v>36</v>
      </c>
      <c r="U34" s="579">
        <v>46</v>
      </c>
      <c r="V34" s="578">
        <v>6</v>
      </c>
      <c r="W34" s="579">
        <v>215</v>
      </c>
      <c r="X34" s="578">
        <v>2</v>
      </c>
      <c r="Y34" s="579">
        <v>744</v>
      </c>
    </row>
    <row r="35" spans="1:25" ht="93.75" customHeight="1">
      <c r="A35" s="577" t="s">
        <v>4</v>
      </c>
      <c r="B35" s="578">
        <v>164</v>
      </c>
      <c r="C35" s="579">
        <v>164</v>
      </c>
      <c r="D35" s="578">
        <v>2</v>
      </c>
      <c r="E35" s="579">
        <v>4</v>
      </c>
      <c r="F35" s="578">
        <v>0</v>
      </c>
      <c r="G35" s="579">
        <v>0</v>
      </c>
      <c r="H35" s="578">
        <v>0</v>
      </c>
      <c r="I35" s="579">
        <v>357</v>
      </c>
      <c r="J35" s="578">
        <v>0</v>
      </c>
      <c r="K35" s="579">
        <v>364</v>
      </c>
      <c r="L35" s="578">
        <v>55</v>
      </c>
      <c r="M35" s="579">
        <v>262</v>
      </c>
      <c r="N35" s="578">
        <v>43</v>
      </c>
      <c r="O35" s="579">
        <v>274</v>
      </c>
      <c r="P35" s="578">
        <v>16</v>
      </c>
      <c r="Q35" s="579">
        <v>21</v>
      </c>
      <c r="R35" s="578">
        <v>46</v>
      </c>
      <c r="S35" s="579">
        <v>61</v>
      </c>
      <c r="T35" s="578">
        <v>34</v>
      </c>
      <c r="U35" s="579">
        <v>60</v>
      </c>
      <c r="V35" s="578">
        <v>28</v>
      </c>
      <c r="W35" s="579">
        <v>399</v>
      </c>
      <c r="X35" s="578">
        <v>11</v>
      </c>
      <c r="Y35" s="579">
        <v>58</v>
      </c>
    </row>
    <row r="36" spans="1:25" ht="93.75" customHeight="1">
      <c r="A36" s="577" t="s">
        <v>5</v>
      </c>
      <c r="B36" s="578">
        <v>62</v>
      </c>
      <c r="C36" s="579">
        <v>62</v>
      </c>
      <c r="D36" s="578">
        <v>2</v>
      </c>
      <c r="E36" s="579">
        <v>5</v>
      </c>
      <c r="F36" s="578">
        <v>0</v>
      </c>
      <c r="G36" s="579">
        <v>0</v>
      </c>
      <c r="H36" s="578">
        <v>7</v>
      </c>
      <c r="I36" s="579">
        <v>442</v>
      </c>
      <c r="J36" s="578">
        <v>7</v>
      </c>
      <c r="K36" s="579">
        <v>485</v>
      </c>
      <c r="L36" s="578">
        <v>80</v>
      </c>
      <c r="M36" s="579">
        <v>258</v>
      </c>
      <c r="N36" s="578">
        <v>76</v>
      </c>
      <c r="O36" s="579">
        <v>255</v>
      </c>
      <c r="P36" s="578">
        <v>51</v>
      </c>
      <c r="Q36" s="579">
        <v>69</v>
      </c>
      <c r="R36" s="578">
        <v>90</v>
      </c>
      <c r="S36" s="579">
        <v>129</v>
      </c>
      <c r="T36" s="578">
        <v>86</v>
      </c>
      <c r="U36" s="579">
        <v>151</v>
      </c>
      <c r="V36" s="578">
        <v>7</v>
      </c>
      <c r="W36" s="579">
        <v>205</v>
      </c>
      <c r="X36" s="578">
        <v>0</v>
      </c>
      <c r="Y36" s="579">
        <v>4</v>
      </c>
    </row>
    <row r="37" spans="1:25" ht="93.75" customHeight="1">
      <c r="A37" s="577" t="s">
        <v>6</v>
      </c>
      <c r="B37" s="578">
        <v>334</v>
      </c>
      <c r="C37" s="579">
        <v>335</v>
      </c>
      <c r="D37" s="578">
        <v>10</v>
      </c>
      <c r="E37" s="579">
        <v>11</v>
      </c>
      <c r="F37" s="578">
        <v>0</v>
      </c>
      <c r="G37" s="579">
        <v>0</v>
      </c>
      <c r="H37" s="578">
        <v>196</v>
      </c>
      <c r="I37" s="579">
        <v>683</v>
      </c>
      <c r="J37" s="578">
        <v>94</v>
      </c>
      <c r="K37" s="579">
        <v>751</v>
      </c>
      <c r="L37" s="578">
        <v>539</v>
      </c>
      <c r="M37" s="579">
        <v>1098</v>
      </c>
      <c r="N37" s="578">
        <v>477</v>
      </c>
      <c r="O37" s="579">
        <v>1034</v>
      </c>
      <c r="P37" s="578">
        <v>222</v>
      </c>
      <c r="Q37" s="579">
        <v>327</v>
      </c>
      <c r="R37" s="578">
        <v>591</v>
      </c>
      <c r="S37" s="579">
        <v>833</v>
      </c>
      <c r="T37" s="578">
        <v>570</v>
      </c>
      <c r="U37" s="579">
        <v>820</v>
      </c>
      <c r="V37" s="578">
        <v>37</v>
      </c>
      <c r="W37" s="579">
        <v>670</v>
      </c>
      <c r="X37" s="578">
        <v>2</v>
      </c>
      <c r="Y37" s="579">
        <v>463</v>
      </c>
    </row>
    <row r="38" spans="1:25" ht="93.75" customHeight="1">
      <c r="A38" s="577" t="s">
        <v>7</v>
      </c>
      <c r="B38" s="578">
        <v>164</v>
      </c>
      <c r="C38" s="579">
        <v>165</v>
      </c>
      <c r="D38" s="578">
        <v>1</v>
      </c>
      <c r="E38" s="579">
        <v>4</v>
      </c>
      <c r="F38" s="578">
        <v>0</v>
      </c>
      <c r="G38" s="579">
        <v>0</v>
      </c>
      <c r="H38" s="578">
        <v>0</v>
      </c>
      <c r="I38" s="579">
        <v>495</v>
      </c>
      <c r="J38" s="578">
        <v>0</v>
      </c>
      <c r="K38" s="579">
        <v>529</v>
      </c>
      <c r="L38" s="578">
        <v>35</v>
      </c>
      <c r="M38" s="579">
        <v>444</v>
      </c>
      <c r="N38" s="578">
        <v>33</v>
      </c>
      <c r="O38" s="579">
        <v>449</v>
      </c>
      <c r="P38" s="578">
        <v>34</v>
      </c>
      <c r="Q38" s="579">
        <v>99</v>
      </c>
      <c r="R38" s="578">
        <v>30</v>
      </c>
      <c r="S38" s="579">
        <v>87</v>
      </c>
      <c r="T38" s="578">
        <v>29</v>
      </c>
      <c r="U38" s="579">
        <v>86</v>
      </c>
      <c r="V38" s="578">
        <v>13</v>
      </c>
      <c r="W38" s="579">
        <v>442</v>
      </c>
      <c r="X38" s="578">
        <v>0</v>
      </c>
      <c r="Y38" s="579">
        <v>419</v>
      </c>
    </row>
    <row r="39" spans="1:25" ht="93.75" customHeight="1">
      <c r="A39" s="577" t="s">
        <v>8</v>
      </c>
      <c r="B39" s="578">
        <v>191</v>
      </c>
      <c r="C39" s="579">
        <v>191</v>
      </c>
      <c r="D39" s="578">
        <v>0</v>
      </c>
      <c r="E39" s="579">
        <v>0</v>
      </c>
      <c r="F39" s="578">
        <v>0</v>
      </c>
      <c r="G39" s="579">
        <v>0</v>
      </c>
      <c r="H39" s="578">
        <v>30</v>
      </c>
      <c r="I39" s="579">
        <v>538</v>
      </c>
      <c r="J39" s="578">
        <v>16</v>
      </c>
      <c r="K39" s="579">
        <v>526</v>
      </c>
      <c r="L39" s="578">
        <v>106</v>
      </c>
      <c r="M39" s="579">
        <v>295</v>
      </c>
      <c r="N39" s="578">
        <v>103</v>
      </c>
      <c r="O39" s="579">
        <v>261</v>
      </c>
      <c r="P39" s="578">
        <v>46</v>
      </c>
      <c r="Q39" s="579">
        <v>102</v>
      </c>
      <c r="R39" s="578">
        <v>65</v>
      </c>
      <c r="S39" s="579">
        <v>81</v>
      </c>
      <c r="T39" s="578">
        <v>65</v>
      </c>
      <c r="U39" s="579">
        <v>81</v>
      </c>
      <c r="V39" s="578">
        <v>7</v>
      </c>
      <c r="W39" s="579">
        <v>148</v>
      </c>
      <c r="X39" s="578">
        <v>0</v>
      </c>
      <c r="Y39" s="579">
        <v>89</v>
      </c>
    </row>
    <row r="40" spans="1:25" ht="93.75" customHeight="1">
      <c r="A40" s="577" t="s">
        <v>9</v>
      </c>
      <c r="B40" s="578">
        <v>162</v>
      </c>
      <c r="C40" s="579">
        <v>162</v>
      </c>
      <c r="D40" s="578">
        <v>1</v>
      </c>
      <c r="E40" s="579">
        <v>1</v>
      </c>
      <c r="F40" s="578">
        <v>0</v>
      </c>
      <c r="G40" s="579">
        <v>0</v>
      </c>
      <c r="H40" s="578">
        <v>4</v>
      </c>
      <c r="I40" s="579">
        <v>989</v>
      </c>
      <c r="J40" s="578">
        <v>0</v>
      </c>
      <c r="K40" s="579">
        <v>986</v>
      </c>
      <c r="L40" s="578">
        <v>62</v>
      </c>
      <c r="M40" s="579">
        <v>262</v>
      </c>
      <c r="N40" s="578">
        <v>68</v>
      </c>
      <c r="O40" s="579">
        <v>269</v>
      </c>
      <c r="P40" s="578">
        <v>29</v>
      </c>
      <c r="Q40" s="579">
        <v>59</v>
      </c>
      <c r="R40" s="578">
        <v>42</v>
      </c>
      <c r="S40" s="579">
        <v>60</v>
      </c>
      <c r="T40" s="578">
        <v>42</v>
      </c>
      <c r="U40" s="579">
        <v>60</v>
      </c>
      <c r="V40" s="578">
        <v>2</v>
      </c>
      <c r="W40" s="579">
        <v>127</v>
      </c>
      <c r="X40" s="578">
        <v>13</v>
      </c>
      <c r="Y40" s="579">
        <v>423</v>
      </c>
    </row>
    <row r="41" spans="1:25" ht="93.75" customHeight="1">
      <c r="A41" s="577" t="s">
        <v>121</v>
      </c>
      <c r="B41" s="578">
        <v>180</v>
      </c>
      <c r="C41" s="579">
        <v>180</v>
      </c>
      <c r="D41" s="578">
        <v>0</v>
      </c>
      <c r="E41" s="579">
        <v>0</v>
      </c>
      <c r="F41" s="578">
        <v>0</v>
      </c>
      <c r="G41" s="579">
        <v>0</v>
      </c>
      <c r="H41" s="578">
        <v>0</v>
      </c>
      <c r="I41" s="579">
        <v>467</v>
      </c>
      <c r="J41" s="578">
        <v>0</v>
      </c>
      <c r="K41" s="579">
        <v>497</v>
      </c>
      <c r="L41" s="578">
        <v>123</v>
      </c>
      <c r="M41" s="579">
        <v>293</v>
      </c>
      <c r="N41" s="578">
        <v>101</v>
      </c>
      <c r="O41" s="579">
        <v>266</v>
      </c>
      <c r="P41" s="578">
        <v>83</v>
      </c>
      <c r="Q41" s="579">
        <v>105</v>
      </c>
      <c r="R41" s="578">
        <v>61</v>
      </c>
      <c r="S41" s="579">
        <v>56</v>
      </c>
      <c r="T41" s="578">
        <v>51</v>
      </c>
      <c r="U41" s="579">
        <v>48</v>
      </c>
      <c r="V41" s="578">
        <v>43</v>
      </c>
      <c r="W41" s="579">
        <v>429</v>
      </c>
      <c r="X41" s="578">
        <v>22</v>
      </c>
      <c r="Y41" s="579">
        <v>325</v>
      </c>
    </row>
    <row r="42" spans="1:25" ht="93.75" customHeight="1">
      <c r="A42" s="577" t="s">
        <v>11</v>
      </c>
      <c r="B42" s="578">
        <v>432</v>
      </c>
      <c r="C42" s="579">
        <v>433</v>
      </c>
      <c r="D42" s="578">
        <v>7</v>
      </c>
      <c r="E42" s="579">
        <v>11</v>
      </c>
      <c r="F42" s="578">
        <v>0</v>
      </c>
      <c r="G42" s="579">
        <v>0</v>
      </c>
      <c r="H42" s="578">
        <v>1</v>
      </c>
      <c r="I42" s="579">
        <v>724</v>
      </c>
      <c r="J42" s="578">
        <v>0</v>
      </c>
      <c r="K42" s="579">
        <v>784</v>
      </c>
      <c r="L42" s="578">
        <v>236</v>
      </c>
      <c r="M42" s="579">
        <v>934</v>
      </c>
      <c r="N42" s="578">
        <v>223</v>
      </c>
      <c r="O42" s="579">
        <v>941</v>
      </c>
      <c r="P42" s="578">
        <v>138</v>
      </c>
      <c r="Q42" s="579">
        <v>223</v>
      </c>
      <c r="R42" s="578">
        <v>98</v>
      </c>
      <c r="S42" s="579">
        <v>255</v>
      </c>
      <c r="T42" s="578">
        <v>73</v>
      </c>
      <c r="U42" s="579">
        <v>234</v>
      </c>
      <c r="V42" s="578">
        <v>17</v>
      </c>
      <c r="W42" s="579">
        <v>340</v>
      </c>
      <c r="X42" s="578">
        <v>0</v>
      </c>
      <c r="Y42" s="579">
        <v>1697</v>
      </c>
    </row>
    <row r="43" spans="1:25" ht="93.75" customHeight="1">
      <c r="A43" s="577" t="s">
        <v>12</v>
      </c>
      <c r="B43" s="578">
        <v>191</v>
      </c>
      <c r="C43" s="579">
        <v>192</v>
      </c>
      <c r="D43" s="578">
        <v>0</v>
      </c>
      <c r="E43" s="579">
        <v>0</v>
      </c>
      <c r="F43" s="578">
        <v>0</v>
      </c>
      <c r="G43" s="579">
        <v>0</v>
      </c>
      <c r="H43" s="578">
        <v>105</v>
      </c>
      <c r="I43" s="579">
        <v>1091</v>
      </c>
      <c r="J43" s="578">
        <v>8</v>
      </c>
      <c r="K43" s="579">
        <v>1136</v>
      </c>
      <c r="L43" s="578">
        <v>169</v>
      </c>
      <c r="M43" s="579">
        <v>789</v>
      </c>
      <c r="N43" s="578">
        <v>169</v>
      </c>
      <c r="O43" s="579">
        <v>815</v>
      </c>
      <c r="P43" s="578">
        <v>429</v>
      </c>
      <c r="Q43" s="579">
        <v>628</v>
      </c>
      <c r="R43" s="578">
        <v>52</v>
      </c>
      <c r="S43" s="579">
        <v>82</v>
      </c>
      <c r="T43" s="578">
        <v>52</v>
      </c>
      <c r="U43" s="579">
        <v>82</v>
      </c>
      <c r="V43" s="578">
        <v>17</v>
      </c>
      <c r="W43" s="579">
        <v>327</v>
      </c>
      <c r="X43" s="578">
        <v>15</v>
      </c>
      <c r="Y43" s="579">
        <v>368</v>
      </c>
    </row>
    <row r="44" spans="1:25" ht="93.75" customHeight="1">
      <c r="A44" s="577" t="s">
        <v>13</v>
      </c>
      <c r="B44" s="578">
        <v>177</v>
      </c>
      <c r="C44" s="579">
        <v>177</v>
      </c>
      <c r="D44" s="578">
        <v>2</v>
      </c>
      <c r="E44" s="579">
        <v>16</v>
      </c>
      <c r="F44" s="578">
        <v>0</v>
      </c>
      <c r="G44" s="579">
        <v>0</v>
      </c>
      <c r="H44" s="578">
        <v>0</v>
      </c>
      <c r="I44" s="579">
        <v>651</v>
      </c>
      <c r="J44" s="578">
        <v>0</v>
      </c>
      <c r="K44" s="579">
        <v>684</v>
      </c>
      <c r="L44" s="578">
        <v>239</v>
      </c>
      <c r="M44" s="579">
        <v>526</v>
      </c>
      <c r="N44" s="578">
        <v>239</v>
      </c>
      <c r="O44" s="579">
        <v>535</v>
      </c>
      <c r="P44" s="578">
        <v>193</v>
      </c>
      <c r="Q44" s="579">
        <v>260</v>
      </c>
      <c r="R44" s="578">
        <v>80</v>
      </c>
      <c r="S44" s="579">
        <v>97</v>
      </c>
      <c r="T44" s="578">
        <v>80</v>
      </c>
      <c r="U44" s="579">
        <v>97</v>
      </c>
      <c r="V44" s="578">
        <v>20</v>
      </c>
      <c r="W44" s="579">
        <v>219</v>
      </c>
      <c r="X44" s="578">
        <v>0</v>
      </c>
      <c r="Y44" s="579">
        <v>729</v>
      </c>
    </row>
    <row r="45" spans="1:25" ht="93.75" customHeight="1" thickBot="1">
      <c r="A45" s="138" t="s">
        <v>14</v>
      </c>
      <c r="B45" s="580">
        <v>372</v>
      </c>
      <c r="C45" s="581">
        <v>372</v>
      </c>
      <c r="D45" s="580">
        <v>13</v>
      </c>
      <c r="E45" s="581">
        <v>32</v>
      </c>
      <c r="F45" s="580">
        <v>0</v>
      </c>
      <c r="G45" s="581">
        <v>0</v>
      </c>
      <c r="H45" s="580">
        <v>2</v>
      </c>
      <c r="I45" s="581">
        <v>1338</v>
      </c>
      <c r="J45" s="580">
        <v>1</v>
      </c>
      <c r="K45" s="581">
        <v>1461</v>
      </c>
      <c r="L45" s="580">
        <v>267</v>
      </c>
      <c r="M45" s="581">
        <v>1019</v>
      </c>
      <c r="N45" s="580">
        <v>267</v>
      </c>
      <c r="O45" s="581">
        <v>1084</v>
      </c>
      <c r="P45" s="580">
        <v>358</v>
      </c>
      <c r="Q45" s="581">
        <v>509</v>
      </c>
      <c r="R45" s="580">
        <v>212</v>
      </c>
      <c r="S45" s="581">
        <v>222</v>
      </c>
      <c r="T45" s="580">
        <v>212</v>
      </c>
      <c r="U45" s="581">
        <v>222</v>
      </c>
      <c r="V45" s="580">
        <v>84</v>
      </c>
      <c r="W45" s="581">
        <v>960</v>
      </c>
      <c r="X45" s="580">
        <v>56</v>
      </c>
      <c r="Y45" s="581">
        <v>1833</v>
      </c>
    </row>
    <row r="46" spans="1:25" ht="93.75" customHeight="1" thickTop="1" thickBot="1">
      <c r="A46" s="139" t="s">
        <v>15</v>
      </c>
      <c r="B46" s="246">
        <v>3424</v>
      </c>
      <c r="C46" s="247">
        <v>3431</v>
      </c>
      <c r="D46" s="246">
        <v>39</v>
      </c>
      <c r="E46" s="247">
        <v>96</v>
      </c>
      <c r="F46" s="246">
        <v>0</v>
      </c>
      <c r="G46" s="247">
        <v>0</v>
      </c>
      <c r="H46" s="246">
        <v>461</v>
      </c>
      <c r="I46" s="247">
        <v>9674</v>
      </c>
      <c r="J46" s="246">
        <v>170</v>
      </c>
      <c r="K46" s="247">
        <v>10057</v>
      </c>
      <c r="L46" s="246">
        <v>2140</v>
      </c>
      <c r="M46" s="247">
        <v>7381</v>
      </c>
      <c r="N46" s="246">
        <v>2003</v>
      </c>
      <c r="O46" s="247">
        <v>7406</v>
      </c>
      <c r="P46" s="246">
        <v>1669</v>
      </c>
      <c r="Q46" s="247">
        <v>2515</v>
      </c>
      <c r="R46" s="246">
        <v>1507</v>
      </c>
      <c r="S46" s="247">
        <v>2142</v>
      </c>
      <c r="T46" s="246">
        <v>1423</v>
      </c>
      <c r="U46" s="247">
        <v>2118</v>
      </c>
      <c r="V46" s="246">
        <v>386</v>
      </c>
      <c r="W46" s="247">
        <v>6010</v>
      </c>
      <c r="X46" s="246">
        <v>122</v>
      </c>
      <c r="Y46" s="247">
        <v>7231</v>
      </c>
    </row>
    <row r="47" spans="1:25" ht="93.75" customHeight="1">
      <c r="A47" s="140" t="s">
        <v>122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</row>
    <row r="48" spans="1:25" ht="93.75" customHeight="1">
      <c r="A48" s="779" t="s">
        <v>481</v>
      </c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  <c r="M48" s="779"/>
      <c r="N48" s="779"/>
      <c r="O48" s="779"/>
      <c r="P48" s="779"/>
      <c r="Q48" s="779"/>
      <c r="R48" s="779"/>
      <c r="S48" s="779"/>
      <c r="T48" s="779"/>
      <c r="U48" s="779"/>
      <c r="V48" s="779"/>
      <c r="W48" s="779"/>
      <c r="X48" s="779"/>
      <c r="Y48" s="779"/>
    </row>
    <row r="49" spans="1:25" ht="36" customHeight="1">
      <c r="A49" s="140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3"/>
      <c r="X49" s="144"/>
      <c r="Y49" s="143"/>
    </row>
    <row r="50" spans="1:25" ht="28.5" customHeight="1">
      <c r="A50" s="55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61"/>
      <c r="X50" s="777"/>
      <c r="Y50" s="777"/>
    </row>
    <row r="51" spans="1:25">
      <c r="W51" s="4"/>
      <c r="X51" s="777"/>
      <c r="Y51" s="777"/>
    </row>
    <row r="52" spans="1:25" ht="15.6">
      <c r="B52" s="51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62"/>
      <c r="X52" s="778"/>
      <c r="Y52" s="778"/>
    </row>
    <row r="53" spans="1:25" ht="21" customHeight="1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  <c r="P53" s="54"/>
      <c r="Q53" s="54"/>
      <c r="R53" s="54"/>
      <c r="S53" s="54"/>
      <c r="T53" s="54"/>
      <c r="U53" s="54"/>
      <c r="V53" s="54"/>
      <c r="W53" s="61"/>
      <c r="X53" s="495"/>
      <c r="Y53" s="495"/>
    </row>
    <row r="54" spans="1:25" ht="15.6">
      <c r="W54" s="4"/>
      <c r="X54" s="495"/>
      <c r="Y54" s="495"/>
    </row>
    <row r="55" spans="1:25" ht="15.6">
      <c r="W55" s="4"/>
      <c r="X55" s="495"/>
      <c r="Y55" s="495"/>
    </row>
    <row r="56" spans="1:25" ht="15.6">
      <c r="W56" s="4"/>
      <c r="X56" s="59"/>
      <c r="Y56" s="59"/>
    </row>
    <row r="57" spans="1:25" ht="15.6">
      <c r="W57" s="4"/>
      <c r="X57" s="59"/>
      <c r="Y57" s="59"/>
    </row>
    <row r="58" spans="1:25" ht="15.6">
      <c r="W58" s="4"/>
      <c r="X58" s="59"/>
      <c r="Y58" s="59"/>
    </row>
    <row r="59" spans="1:25" ht="15.6">
      <c r="W59" s="4"/>
      <c r="X59" s="59"/>
      <c r="Y59" s="59"/>
    </row>
    <row r="60" spans="1:25" ht="15.6">
      <c r="W60" s="4"/>
      <c r="X60" s="59"/>
      <c r="Y60" s="59"/>
    </row>
    <row r="61" spans="1:25" ht="15.6">
      <c r="W61" s="4"/>
      <c r="X61" s="59"/>
      <c r="Y61" s="59"/>
    </row>
    <row r="62" spans="1:25" ht="15.6">
      <c r="W62" s="4"/>
      <c r="X62" s="59"/>
      <c r="Y62" s="59"/>
    </row>
    <row r="63" spans="1:25" ht="15.6">
      <c r="W63" s="4"/>
      <c r="X63" s="59"/>
      <c r="Y63" s="59"/>
    </row>
    <row r="64" spans="1:25" ht="15.6">
      <c r="W64" s="4"/>
      <c r="X64" s="59"/>
      <c r="Y64" s="59"/>
    </row>
    <row r="65" spans="23:25" ht="15.6">
      <c r="W65" s="4"/>
      <c r="X65" s="59"/>
      <c r="Y65" s="59"/>
    </row>
    <row r="66" spans="23:25" ht="15.6">
      <c r="W66" s="4"/>
      <c r="X66" s="59"/>
      <c r="Y66" s="59"/>
    </row>
    <row r="67" spans="23:25" ht="15.6">
      <c r="W67" s="4"/>
      <c r="X67" s="59"/>
      <c r="Y67" s="59"/>
    </row>
    <row r="68" spans="23:25" ht="15.6">
      <c r="W68" s="4"/>
      <c r="X68" s="59"/>
      <c r="Y68" s="59"/>
    </row>
    <row r="69" spans="23:25" ht="15.6">
      <c r="W69" s="4"/>
      <c r="X69" s="59"/>
      <c r="Y69" s="59"/>
    </row>
    <row r="70" spans="23:25" ht="15.6">
      <c r="W70" s="4"/>
      <c r="X70" s="60"/>
      <c r="Y70" s="60"/>
    </row>
    <row r="71" spans="23:25">
      <c r="W71" s="4"/>
      <c r="X71" s="4"/>
      <c r="Y71" s="4"/>
    </row>
    <row r="72" spans="23:25">
      <c r="W72" s="4"/>
      <c r="X72" s="4"/>
      <c r="Y72" s="4"/>
    </row>
    <row r="73" spans="23:25">
      <c r="W73" s="4"/>
      <c r="X73" s="4"/>
      <c r="Y73" s="4"/>
    </row>
  </sheetData>
  <mergeCells count="102">
    <mergeCell ref="X50:Y51"/>
    <mergeCell ref="X52:Y52"/>
    <mergeCell ref="U29:U31"/>
    <mergeCell ref="V29:V31"/>
    <mergeCell ref="W29:W31"/>
    <mergeCell ref="X29:X31"/>
    <mergeCell ref="Y29:Y31"/>
    <mergeCell ref="A48:Y48"/>
    <mergeCell ref="O29:O31"/>
    <mergeCell ref="P29:P31"/>
    <mergeCell ref="Q29:Q31"/>
    <mergeCell ref="R29:R31"/>
    <mergeCell ref="S29:S31"/>
    <mergeCell ref="T29:T31"/>
    <mergeCell ref="I29:I31"/>
    <mergeCell ref="J29:J31"/>
    <mergeCell ref="K29:K31"/>
    <mergeCell ref="L29:L31"/>
    <mergeCell ref="M29:M31"/>
    <mergeCell ref="N29:N31"/>
    <mergeCell ref="A26:A31"/>
    <mergeCell ref="B29:B31"/>
    <mergeCell ref="C29:C31"/>
    <mergeCell ref="D29:D31"/>
    <mergeCell ref="X26:Y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B26:C27"/>
    <mergeCell ref="D26:E27"/>
    <mergeCell ref="F26:G27"/>
    <mergeCell ref="H26:K27"/>
    <mergeCell ref="L26:O27"/>
    <mergeCell ref="P26:Q27"/>
    <mergeCell ref="R26:U27"/>
    <mergeCell ref="V26:W27"/>
    <mergeCell ref="E29:E31"/>
    <mergeCell ref="F29:F31"/>
    <mergeCell ref="G29:G31"/>
    <mergeCell ref="H29:H31"/>
    <mergeCell ref="X5:X7"/>
    <mergeCell ref="Y5:Y7"/>
    <mergeCell ref="F25:G25"/>
    <mergeCell ref="H25:K25"/>
    <mergeCell ref="L25:O25"/>
    <mergeCell ref="P25:Q25"/>
    <mergeCell ref="V25:W25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X25:Y25"/>
    <mergeCell ref="C5:C7"/>
    <mergeCell ref="D5:D7"/>
    <mergeCell ref="E5:E7"/>
    <mergeCell ref="F5:F7"/>
    <mergeCell ref="G5:G7"/>
    <mergeCell ref="H5:H7"/>
    <mergeCell ref="U5:U7"/>
    <mergeCell ref="V5:V7"/>
    <mergeCell ref="W5:W7"/>
    <mergeCell ref="A1:Y1"/>
    <mergeCell ref="J2:K2"/>
    <mergeCell ref="A3:A7"/>
    <mergeCell ref="B3:E3"/>
    <mergeCell ref="F3:I3"/>
    <mergeCell ref="J3:M3"/>
    <mergeCell ref="N3:O3"/>
    <mergeCell ref="P3:S3"/>
    <mergeCell ref="T3:U3"/>
    <mergeCell ref="V3:W3"/>
    <mergeCell ref="X3:Y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:B7"/>
  </mergeCells>
  <conditionalFormatting sqref="B50:W50 A49 A26:P26 B28:Q28 B27:O27 A47:Y47 A32:E46">
    <cfRule type="cellIs" dxfId="32" priority="32" operator="lessThan">
      <formula>0</formula>
    </cfRule>
  </conditionalFormatting>
  <conditionalFormatting sqref="O53:W53 X26:Y28">
    <cfRule type="cellIs" dxfId="31" priority="33" operator="lessThan">
      <formula>0</formula>
    </cfRule>
  </conditionalFormatting>
  <conditionalFormatting sqref="A50">
    <cfRule type="cellIs" dxfId="30" priority="30" operator="lessThan">
      <formula>0</formula>
    </cfRule>
  </conditionalFormatting>
  <conditionalFormatting sqref="B52:W52">
    <cfRule type="cellIs" dxfId="29" priority="31" operator="lessThan">
      <formula>0</formula>
    </cfRule>
  </conditionalFormatting>
  <conditionalFormatting sqref="X50:Y68">
    <cfRule type="cellIs" dxfId="28" priority="29" operator="lessThan">
      <formula>0</formula>
    </cfRule>
  </conditionalFormatting>
  <conditionalFormatting sqref="X69:Y70">
    <cfRule type="cellIs" dxfId="27" priority="28" operator="lessThan">
      <formula>0</formula>
    </cfRule>
  </conditionalFormatting>
  <conditionalFormatting sqref="V26:W28">
    <cfRule type="cellIs" dxfId="26" priority="27" operator="lessThan">
      <formula>0</formula>
    </cfRule>
  </conditionalFormatting>
  <conditionalFormatting sqref="R26:U28">
    <cfRule type="cellIs" dxfId="25" priority="26" operator="lessThan">
      <formula>0</formula>
    </cfRule>
  </conditionalFormatting>
  <conditionalFormatting sqref="C5">
    <cfRule type="cellIs" dxfId="24" priority="25" operator="lessThan">
      <formula>0</formula>
    </cfRule>
  </conditionalFormatting>
  <conditionalFormatting sqref="W5">
    <cfRule type="cellIs" dxfId="23" priority="15" operator="lessThan">
      <formula>0</formula>
    </cfRule>
  </conditionalFormatting>
  <conditionalFormatting sqref="G5">
    <cfRule type="cellIs" dxfId="22" priority="23" operator="lessThan">
      <formula>0</formula>
    </cfRule>
  </conditionalFormatting>
  <conditionalFormatting sqref="E5">
    <cfRule type="cellIs" dxfId="21" priority="24" operator="lessThan">
      <formula>0</formula>
    </cfRule>
  </conditionalFormatting>
  <conditionalFormatting sqref="I5">
    <cfRule type="cellIs" dxfId="20" priority="22" operator="lessThan">
      <formula>0</formula>
    </cfRule>
  </conditionalFormatting>
  <conditionalFormatting sqref="K5">
    <cfRule type="cellIs" dxfId="19" priority="21" operator="lessThan">
      <formula>0</formula>
    </cfRule>
  </conditionalFormatting>
  <conditionalFormatting sqref="M5">
    <cfRule type="cellIs" dxfId="18" priority="20" operator="lessThan">
      <formula>0</formula>
    </cfRule>
  </conditionalFormatting>
  <conditionalFormatting sqref="O5">
    <cfRule type="cellIs" dxfId="17" priority="19" operator="lessThan">
      <formula>0</formula>
    </cfRule>
  </conditionalFormatting>
  <conditionalFormatting sqref="Q5">
    <cfRule type="cellIs" dxfId="16" priority="18" operator="lessThan">
      <formula>0</formula>
    </cfRule>
  </conditionalFormatting>
  <conditionalFormatting sqref="S5">
    <cfRule type="cellIs" dxfId="15" priority="17" operator="lessThan">
      <formula>0</formula>
    </cfRule>
  </conditionalFormatting>
  <conditionalFormatting sqref="U5">
    <cfRule type="cellIs" dxfId="14" priority="16" operator="lessThan">
      <formula>0</formula>
    </cfRule>
  </conditionalFormatting>
  <conditionalFormatting sqref="Y5">
    <cfRule type="cellIs" dxfId="13" priority="14" operator="lessThan">
      <formula>0</formula>
    </cfRule>
  </conditionalFormatting>
  <conditionalFormatting sqref="C29">
    <cfRule type="cellIs" dxfId="12" priority="13" operator="lessThan">
      <formula>0</formula>
    </cfRule>
  </conditionalFormatting>
  <conditionalFormatting sqref="E29">
    <cfRule type="cellIs" dxfId="11" priority="12" operator="lessThan">
      <formula>0</formula>
    </cfRule>
  </conditionalFormatting>
  <conditionalFormatting sqref="G29">
    <cfRule type="cellIs" dxfId="10" priority="11" operator="lessThan">
      <formula>0</formula>
    </cfRule>
  </conditionalFormatting>
  <conditionalFormatting sqref="I29">
    <cfRule type="cellIs" dxfId="9" priority="10" operator="lessThan">
      <formula>0</formula>
    </cfRule>
  </conditionalFormatting>
  <conditionalFormatting sqref="K29">
    <cfRule type="cellIs" dxfId="8" priority="9" operator="lessThan">
      <formula>0</formula>
    </cfRule>
  </conditionalFormatting>
  <conditionalFormatting sqref="M29">
    <cfRule type="cellIs" dxfId="7" priority="8" operator="lessThan">
      <formula>0</formula>
    </cfRule>
  </conditionalFormatting>
  <conditionalFormatting sqref="O29">
    <cfRule type="cellIs" dxfId="6" priority="7" operator="lessThan">
      <formula>0</formula>
    </cfRule>
  </conditionalFormatting>
  <conditionalFormatting sqref="Q29">
    <cfRule type="cellIs" dxfId="5" priority="6" operator="lessThan">
      <formula>0</formula>
    </cfRule>
  </conditionalFormatting>
  <conditionalFormatting sqref="S29">
    <cfRule type="cellIs" dxfId="4" priority="5" operator="lessThan">
      <formula>0</formula>
    </cfRule>
  </conditionalFormatting>
  <conditionalFormatting sqref="U29">
    <cfRule type="cellIs" dxfId="3" priority="4" operator="lessThan">
      <formula>0</formula>
    </cfRule>
  </conditionalFormatting>
  <conditionalFormatting sqref="W29">
    <cfRule type="cellIs" dxfId="2" priority="3" operator="lessThan">
      <formula>0</formula>
    </cfRule>
  </conditionalFormatting>
  <conditionalFormatting sqref="Y29">
    <cfRule type="cellIs" dxfId="1" priority="2" operator="lessThan">
      <formula>0</formula>
    </cfRule>
  </conditionalFormatting>
  <conditionalFormatting sqref="F32:Y46">
    <cfRule type="cellIs" dxfId="0" priority="1" operator="lessThan">
      <formula>0</formula>
    </cfRule>
  </conditionalFormatting>
  <printOptions horizontalCentered="1"/>
  <pageMargins left="0" right="0" top="0" bottom="0" header="0.31496062992125984" footer="0.31496062992125984"/>
  <pageSetup paperSize="9" scale="12" orientation="landscape" horizontalDpi="4294967294" r:id="rId1"/>
  <headerFooter>
    <oddHeader xml:space="preserve">&amp;R&amp;48Příloha č. 6a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29"/>
  <sheetViews>
    <sheetView view="pageBreakPreview" topLeftCell="A22" zoomScale="40" zoomScaleNormal="40" zoomScaleSheetLayoutView="40" workbookViewId="0">
      <selection activeCell="AE36" sqref="AE36"/>
    </sheetView>
  </sheetViews>
  <sheetFormatPr defaultColWidth="10.33203125" defaultRowHeight="13.2"/>
  <cols>
    <col min="1" max="1" width="7.44140625" style="7" customWidth="1"/>
    <col min="2" max="2" width="10.109375" style="7" customWidth="1"/>
    <col min="3" max="30" width="16.5546875" style="7" customWidth="1"/>
    <col min="31" max="32" width="9.88671875" style="7" customWidth="1"/>
    <col min="33" max="33" width="10.33203125" style="7" customWidth="1"/>
    <col min="34" max="34" width="9.6640625" style="7" customWidth="1"/>
    <col min="35" max="35" width="56.5546875" style="7" customWidth="1"/>
    <col min="36" max="36" width="11.109375" style="7" customWidth="1"/>
    <col min="37" max="37" width="10.33203125" style="7" customWidth="1"/>
    <col min="38" max="16384" width="10.33203125" style="7"/>
  </cols>
  <sheetData>
    <row r="2" spans="1:43" ht="39.75" customHeight="1">
      <c r="A2" s="783"/>
      <c r="B2" s="784" t="s">
        <v>482</v>
      </c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  <c r="Q2" s="784"/>
      <c r="R2" s="784"/>
      <c r="S2" s="784"/>
      <c r="T2" s="784"/>
      <c r="U2" s="784"/>
      <c r="V2" s="784"/>
      <c r="W2" s="784"/>
      <c r="X2" s="784"/>
      <c r="Y2" s="784"/>
      <c r="Z2" s="784"/>
      <c r="AA2" s="784"/>
      <c r="AB2" s="784"/>
      <c r="AC2" s="784"/>
      <c r="AD2" s="784"/>
      <c r="AI2" s="46"/>
      <c r="AJ2" s="21"/>
      <c r="AK2" s="21"/>
      <c r="AL2" s="21"/>
    </row>
    <row r="3" spans="1:43" ht="43.5" customHeight="1" thickBot="1">
      <c r="A3" s="783"/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785"/>
      <c r="AB3" s="785"/>
      <c r="AC3" s="785"/>
      <c r="AD3" s="785"/>
      <c r="AI3" s="46"/>
      <c r="AJ3" s="21"/>
      <c r="AK3" s="21"/>
      <c r="AL3" s="21"/>
    </row>
    <row r="4" spans="1:43" ht="15.75" customHeight="1">
      <c r="A4" s="783"/>
      <c r="B4" s="786" t="s">
        <v>65</v>
      </c>
      <c r="C4" s="789" t="s">
        <v>141</v>
      </c>
      <c r="D4" s="790"/>
      <c r="E4" s="790"/>
      <c r="F4" s="791"/>
      <c r="G4" s="789" t="s">
        <v>184</v>
      </c>
      <c r="H4" s="790"/>
      <c r="I4" s="790"/>
      <c r="J4" s="791"/>
      <c r="K4" s="790" t="s">
        <v>142</v>
      </c>
      <c r="L4" s="790"/>
      <c r="M4" s="790"/>
      <c r="N4" s="790"/>
      <c r="O4" s="789" t="s">
        <v>143</v>
      </c>
      <c r="P4" s="791"/>
      <c r="Q4" s="789" t="s">
        <v>475</v>
      </c>
      <c r="R4" s="790"/>
      <c r="S4" s="790"/>
      <c r="T4" s="791"/>
      <c r="U4" s="790" t="s">
        <v>476</v>
      </c>
      <c r="V4" s="790"/>
      <c r="W4" s="789" t="s">
        <v>477</v>
      </c>
      <c r="X4" s="791"/>
      <c r="Y4" s="790" t="s">
        <v>483</v>
      </c>
      <c r="Z4" s="790"/>
      <c r="AA4" s="789" t="s">
        <v>484</v>
      </c>
      <c r="AB4" s="791"/>
      <c r="AC4" s="790" t="s">
        <v>66</v>
      </c>
      <c r="AD4" s="791"/>
      <c r="AG4" s="45"/>
      <c r="AI4" s="44"/>
      <c r="AJ4" s="38"/>
      <c r="AK4" s="43"/>
      <c r="AL4" s="21"/>
    </row>
    <row r="5" spans="1:43" s="36" customFormat="1" ht="89.25" customHeight="1">
      <c r="A5" s="783"/>
      <c r="B5" s="787"/>
      <c r="C5" s="792"/>
      <c r="D5" s="793"/>
      <c r="E5" s="793"/>
      <c r="F5" s="794"/>
      <c r="G5" s="792"/>
      <c r="H5" s="793"/>
      <c r="I5" s="793"/>
      <c r="J5" s="794"/>
      <c r="K5" s="793"/>
      <c r="L5" s="793"/>
      <c r="M5" s="793"/>
      <c r="N5" s="793"/>
      <c r="O5" s="792"/>
      <c r="P5" s="794"/>
      <c r="Q5" s="792"/>
      <c r="R5" s="793"/>
      <c r="S5" s="793"/>
      <c r="T5" s="794"/>
      <c r="U5" s="793"/>
      <c r="V5" s="793"/>
      <c r="W5" s="792"/>
      <c r="X5" s="794"/>
      <c r="Y5" s="793"/>
      <c r="Z5" s="793"/>
      <c r="AA5" s="792"/>
      <c r="AB5" s="794"/>
      <c r="AC5" s="793"/>
      <c r="AD5" s="794"/>
      <c r="AG5" s="42"/>
      <c r="AH5" s="42"/>
      <c r="AI5" s="35"/>
      <c r="AJ5" s="41"/>
      <c r="AK5" s="40"/>
      <c r="AL5" s="24"/>
    </row>
    <row r="6" spans="1:43" ht="60" customHeight="1" thickBot="1">
      <c r="A6" s="783"/>
      <c r="B6" s="787"/>
      <c r="C6" s="797" t="s">
        <v>67</v>
      </c>
      <c r="D6" s="799"/>
      <c r="E6" s="800" t="s">
        <v>68</v>
      </c>
      <c r="F6" s="798"/>
      <c r="G6" s="797" t="s">
        <v>67</v>
      </c>
      <c r="H6" s="799"/>
      <c r="I6" s="800" t="s">
        <v>68</v>
      </c>
      <c r="J6" s="798"/>
      <c r="K6" s="796" t="s">
        <v>67</v>
      </c>
      <c r="L6" s="799"/>
      <c r="M6" s="800" t="s">
        <v>68</v>
      </c>
      <c r="N6" s="796"/>
      <c r="O6" s="797" t="s">
        <v>68</v>
      </c>
      <c r="P6" s="798"/>
      <c r="Q6" s="797" t="s">
        <v>67</v>
      </c>
      <c r="R6" s="799"/>
      <c r="S6" s="807" t="s">
        <v>489</v>
      </c>
      <c r="T6" s="806"/>
      <c r="U6" s="805" t="s">
        <v>489</v>
      </c>
      <c r="V6" s="806"/>
      <c r="W6" s="805" t="s">
        <v>489</v>
      </c>
      <c r="X6" s="806"/>
      <c r="Y6" s="796" t="s">
        <v>480</v>
      </c>
      <c r="Z6" s="796"/>
      <c r="AA6" s="797" t="s">
        <v>69</v>
      </c>
      <c r="AB6" s="798"/>
      <c r="AC6" s="796" t="s">
        <v>70</v>
      </c>
      <c r="AD6" s="798"/>
      <c r="AG6" s="29"/>
      <c r="AH6" s="33"/>
      <c r="AI6" s="29"/>
      <c r="AJ6" s="37"/>
      <c r="AK6" s="39"/>
    </row>
    <row r="7" spans="1:43" ht="45" customHeight="1">
      <c r="A7" s="783"/>
      <c r="B7" s="787"/>
      <c r="C7" s="72" t="s">
        <v>71</v>
      </c>
      <c r="D7" s="73" t="s">
        <v>72</v>
      </c>
      <c r="E7" s="73" t="s">
        <v>71</v>
      </c>
      <c r="F7" s="74" t="s">
        <v>72</v>
      </c>
      <c r="G7" s="72" t="s">
        <v>71</v>
      </c>
      <c r="H7" s="73" t="s">
        <v>72</v>
      </c>
      <c r="I7" s="73" t="s">
        <v>71</v>
      </c>
      <c r="J7" s="75" t="s">
        <v>72</v>
      </c>
      <c r="K7" s="76" t="s">
        <v>71</v>
      </c>
      <c r="L7" s="73" t="s">
        <v>72</v>
      </c>
      <c r="M7" s="73" t="s">
        <v>71</v>
      </c>
      <c r="N7" s="77" t="s">
        <v>72</v>
      </c>
      <c r="O7" s="78" t="s">
        <v>71</v>
      </c>
      <c r="P7" s="75" t="s">
        <v>72</v>
      </c>
      <c r="Q7" s="79" t="s">
        <v>71</v>
      </c>
      <c r="R7" s="73" t="s">
        <v>72</v>
      </c>
      <c r="S7" s="73" t="s">
        <v>71</v>
      </c>
      <c r="T7" s="80" t="s">
        <v>72</v>
      </c>
      <c r="U7" s="81" t="s">
        <v>71</v>
      </c>
      <c r="V7" s="82" t="s">
        <v>72</v>
      </c>
      <c r="W7" s="78" t="s">
        <v>71</v>
      </c>
      <c r="X7" s="75" t="s">
        <v>72</v>
      </c>
      <c r="Y7" s="81" t="s">
        <v>71</v>
      </c>
      <c r="Z7" s="82" t="s">
        <v>72</v>
      </c>
      <c r="AA7" s="78" t="s">
        <v>71</v>
      </c>
      <c r="AB7" s="75" t="s">
        <v>72</v>
      </c>
      <c r="AC7" s="81" t="s">
        <v>71</v>
      </c>
      <c r="AD7" s="75" t="s">
        <v>72</v>
      </c>
      <c r="AG7" s="29"/>
      <c r="AH7" s="33"/>
      <c r="AI7" s="29"/>
      <c r="AJ7" s="37"/>
      <c r="AK7" s="39"/>
    </row>
    <row r="8" spans="1:43" ht="45" customHeight="1">
      <c r="A8" s="783"/>
      <c r="B8" s="787"/>
      <c r="C8" s="72" t="s">
        <v>73</v>
      </c>
      <c r="D8" s="73" t="s">
        <v>74</v>
      </c>
      <c r="E8" s="73" t="s">
        <v>73</v>
      </c>
      <c r="F8" s="74" t="s">
        <v>74</v>
      </c>
      <c r="G8" s="72" t="s">
        <v>73</v>
      </c>
      <c r="H8" s="73" t="s">
        <v>74</v>
      </c>
      <c r="I8" s="73" t="s">
        <v>73</v>
      </c>
      <c r="J8" s="75" t="s">
        <v>74</v>
      </c>
      <c r="K8" s="76" t="s">
        <v>73</v>
      </c>
      <c r="L8" s="73" t="s">
        <v>74</v>
      </c>
      <c r="M8" s="73" t="s">
        <v>73</v>
      </c>
      <c r="N8" s="77" t="s">
        <v>74</v>
      </c>
      <c r="O8" s="78" t="s">
        <v>73</v>
      </c>
      <c r="P8" s="75" t="s">
        <v>74</v>
      </c>
      <c r="Q8" s="79" t="s">
        <v>73</v>
      </c>
      <c r="R8" s="73" t="s">
        <v>74</v>
      </c>
      <c r="S8" s="73" t="s">
        <v>73</v>
      </c>
      <c r="T8" s="80" t="s">
        <v>74</v>
      </c>
      <c r="U8" s="81" t="s">
        <v>73</v>
      </c>
      <c r="V8" s="82" t="s">
        <v>74</v>
      </c>
      <c r="W8" s="78" t="s">
        <v>73</v>
      </c>
      <c r="X8" s="75" t="s">
        <v>74</v>
      </c>
      <c r="Y8" s="81" t="s">
        <v>73</v>
      </c>
      <c r="Z8" s="82" t="s">
        <v>74</v>
      </c>
      <c r="AA8" s="78" t="s">
        <v>73</v>
      </c>
      <c r="AB8" s="75" t="s">
        <v>74</v>
      </c>
      <c r="AC8" s="81" t="s">
        <v>73</v>
      </c>
      <c r="AD8" s="75" t="s">
        <v>74</v>
      </c>
      <c r="AG8" s="29"/>
      <c r="AH8" s="33"/>
      <c r="AI8" s="29"/>
      <c r="AJ8" s="37"/>
      <c r="AK8" s="39"/>
    </row>
    <row r="9" spans="1:43" ht="45" customHeight="1" thickBot="1">
      <c r="A9" s="783"/>
      <c r="B9" s="788"/>
      <c r="C9" s="83" t="s">
        <v>75</v>
      </c>
      <c r="D9" s="84" t="s">
        <v>76</v>
      </c>
      <c r="E9" s="84" t="s">
        <v>75</v>
      </c>
      <c r="F9" s="85" t="s">
        <v>76</v>
      </c>
      <c r="G9" s="83" t="s">
        <v>75</v>
      </c>
      <c r="H9" s="84" t="s">
        <v>76</v>
      </c>
      <c r="I9" s="84" t="s">
        <v>75</v>
      </c>
      <c r="J9" s="86" t="s">
        <v>76</v>
      </c>
      <c r="K9" s="87" t="s">
        <v>75</v>
      </c>
      <c r="L9" s="84" t="s">
        <v>76</v>
      </c>
      <c r="M9" s="84" t="s">
        <v>75</v>
      </c>
      <c r="N9" s="88" t="s">
        <v>76</v>
      </c>
      <c r="O9" s="89" t="s">
        <v>75</v>
      </c>
      <c r="P9" s="86" t="s">
        <v>76</v>
      </c>
      <c r="Q9" s="90" t="s">
        <v>75</v>
      </c>
      <c r="R9" s="84" t="s">
        <v>76</v>
      </c>
      <c r="S9" s="84" t="s">
        <v>75</v>
      </c>
      <c r="T9" s="91" t="s">
        <v>76</v>
      </c>
      <c r="U9" s="92" t="s">
        <v>75</v>
      </c>
      <c r="V9" s="93" t="s">
        <v>76</v>
      </c>
      <c r="W9" s="89" t="s">
        <v>75</v>
      </c>
      <c r="X9" s="86" t="s">
        <v>76</v>
      </c>
      <c r="Y9" s="92" t="s">
        <v>75</v>
      </c>
      <c r="Z9" s="93" t="s">
        <v>76</v>
      </c>
      <c r="AA9" s="89" t="s">
        <v>75</v>
      </c>
      <c r="AB9" s="86" t="s">
        <v>76</v>
      </c>
      <c r="AC9" s="92" t="s">
        <v>75</v>
      </c>
      <c r="AD9" s="86" t="s">
        <v>76</v>
      </c>
      <c r="AG9" s="29"/>
      <c r="AH9" s="33"/>
      <c r="AI9" s="29"/>
      <c r="AJ9" s="56"/>
      <c r="AK9" s="56"/>
      <c r="AL9" s="56"/>
      <c r="AM9" s="56"/>
      <c r="AN9" s="57"/>
      <c r="AO9" s="57"/>
      <c r="AP9" s="57"/>
      <c r="AQ9" s="57"/>
    </row>
    <row r="10" spans="1:43" ht="45" customHeight="1" thickTop="1">
      <c r="A10" s="783"/>
      <c r="B10" s="94">
        <v>1</v>
      </c>
      <c r="C10" s="248">
        <v>7954</v>
      </c>
      <c r="D10" s="249">
        <v>79</v>
      </c>
      <c r="E10" s="249">
        <v>6491</v>
      </c>
      <c r="F10" s="250">
        <v>138</v>
      </c>
      <c r="G10" s="248">
        <v>92</v>
      </c>
      <c r="H10" s="249">
        <v>0</v>
      </c>
      <c r="I10" s="249">
        <v>39</v>
      </c>
      <c r="J10" s="251">
        <v>1</v>
      </c>
      <c r="K10" s="252">
        <v>1454</v>
      </c>
      <c r="L10" s="252">
        <v>60</v>
      </c>
      <c r="M10" s="249">
        <v>1411</v>
      </c>
      <c r="N10" s="249">
        <v>72</v>
      </c>
      <c r="O10" s="253">
        <v>1627</v>
      </c>
      <c r="P10" s="250">
        <v>38</v>
      </c>
      <c r="Q10" s="248">
        <v>2254</v>
      </c>
      <c r="R10" s="249">
        <v>5</v>
      </c>
      <c r="S10" s="249">
        <v>1635</v>
      </c>
      <c r="T10" s="250">
        <v>48</v>
      </c>
      <c r="U10" s="254">
        <v>43</v>
      </c>
      <c r="V10" s="252">
        <v>0</v>
      </c>
      <c r="W10" s="253">
        <v>101</v>
      </c>
      <c r="X10" s="250">
        <v>27</v>
      </c>
      <c r="Y10" s="254">
        <v>0</v>
      </c>
      <c r="Z10" s="271">
        <v>0</v>
      </c>
      <c r="AA10" s="253">
        <v>0</v>
      </c>
      <c r="AB10" s="253">
        <v>0</v>
      </c>
      <c r="AC10" s="254">
        <v>38</v>
      </c>
      <c r="AD10" s="250">
        <v>0</v>
      </c>
      <c r="AG10" s="29"/>
      <c r="AH10" s="29"/>
      <c r="AI10" s="29"/>
      <c r="AJ10" s="41"/>
      <c r="AK10" s="41"/>
      <c r="AL10" s="41"/>
      <c r="AM10" s="41"/>
      <c r="AN10" s="58"/>
      <c r="AO10" s="58"/>
      <c r="AP10" s="58"/>
      <c r="AQ10" s="58"/>
    </row>
    <row r="11" spans="1:43" ht="45" customHeight="1">
      <c r="A11" s="783"/>
      <c r="B11" s="94">
        <v>2</v>
      </c>
      <c r="C11" s="258">
        <v>7196</v>
      </c>
      <c r="D11" s="259">
        <v>186</v>
      </c>
      <c r="E11" s="259">
        <v>5777</v>
      </c>
      <c r="F11" s="257">
        <v>265</v>
      </c>
      <c r="G11" s="258">
        <v>69</v>
      </c>
      <c r="H11" s="259">
        <v>0</v>
      </c>
      <c r="I11" s="259">
        <v>30</v>
      </c>
      <c r="J11" s="260">
        <v>1</v>
      </c>
      <c r="K11" s="261">
        <v>1201</v>
      </c>
      <c r="L11" s="259">
        <v>103</v>
      </c>
      <c r="M11" s="259">
        <v>1159</v>
      </c>
      <c r="N11" s="261">
        <v>107</v>
      </c>
      <c r="O11" s="262">
        <v>1654</v>
      </c>
      <c r="P11" s="257">
        <v>157</v>
      </c>
      <c r="Q11" s="258">
        <v>2186</v>
      </c>
      <c r="R11" s="259">
        <v>5</v>
      </c>
      <c r="S11" s="259">
        <v>1569</v>
      </c>
      <c r="T11" s="257">
        <v>115</v>
      </c>
      <c r="U11" s="255">
        <v>43</v>
      </c>
      <c r="V11" s="261">
        <v>1</v>
      </c>
      <c r="W11" s="262">
        <v>154</v>
      </c>
      <c r="X11" s="257">
        <v>80</v>
      </c>
      <c r="Y11" s="255">
        <v>24</v>
      </c>
      <c r="Z11" s="256">
        <v>24</v>
      </c>
      <c r="AA11" s="262">
        <v>0</v>
      </c>
      <c r="AB11" s="260">
        <v>0</v>
      </c>
      <c r="AC11" s="255">
        <v>44</v>
      </c>
      <c r="AD11" s="257">
        <v>13</v>
      </c>
      <c r="AG11" s="29"/>
      <c r="AH11" s="29"/>
      <c r="AI11" s="29"/>
      <c r="AJ11" s="41"/>
      <c r="AK11" s="41"/>
      <c r="AL11" s="41"/>
      <c r="AM11" s="41"/>
      <c r="AN11" s="58"/>
      <c r="AO11" s="58"/>
      <c r="AP11" s="58"/>
      <c r="AQ11" s="58"/>
    </row>
    <row r="12" spans="1:43" ht="45" customHeight="1">
      <c r="A12" s="783"/>
      <c r="B12" s="94">
        <v>3</v>
      </c>
      <c r="C12" s="258">
        <v>7429</v>
      </c>
      <c r="D12" s="259">
        <v>1086</v>
      </c>
      <c r="E12" s="259">
        <v>5438</v>
      </c>
      <c r="F12" s="257">
        <v>613</v>
      </c>
      <c r="G12" s="258">
        <v>68</v>
      </c>
      <c r="H12" s="259">
        <v>0</v>
      </c>
      <c r="I12" s="259">
        <v>29</v>
      </c>
      <c r="J12" s="260">
        <v>1</v>
      </c>
      <c r="K12" s="261">
        <v>916</v>
      </c>
      <c r="L12" s="259">
        <v>155</v>
      </c>
      <c r="M12" s="259">
        <v>870</v>
      </c>
      <c r="N12" s="261">
        <v>149</v>
      </c>
      <c r="O12" s="262">
        <v>1630</v>
      </c>
      <c r="P12" s="257">
        <v>275</v>
      </c>
      <c r="Q12" s="258">
        <v>2111</v>
      </c>
      <c r="R12" s="259">
        <v>10</v>
      </c>
      <c r="S12" s="259">
        <v>1501</v>
      </c>
      <c r="T12" s="257">
        <v>141</v>
      </c>
      <c r="U12" s="255">
        <v>43</v>
      </c>
      <c r="V12" s="261">
        <v>2</v>
      </c>
      <c r="W12" s="262">
        <v>169</v>
      </c>
      <c r="X12" s="257">
        <v>99</v>
      </c>
      <c r="Y12" s="255">
        <v>83</v>
      </c>
      <c r="Z12" s="256">
        <v>83</v>
      </c>
      <c r="AA12" s="262">
        <v>0</v>
      </c>
      <c r="AB12" s="260">
        <v>0</v>
      </c>
      <c r="AC12" s="255">
        <v>43</v>
      </c>
      <c r="AD12" s="257">
        <v>22</v>
      </c>
      <c r="AG12" s="29"/>
      <c r="AH12" s="33"/>
      <c r="AI12" s="29"/>
      <c r="AJ12" s="41"/>
      <c r="AK12" s="41"/>
      <c r="AL12" s="41"/>
      <c r="AM12" s="41"/>
      <c r="AN12" s="58"/>
      <c r="AO12" s="58"/>
      <c r="AP12" s="58"/>
      <c r="AQ12" s="58"/>
    </row>
    <row r="13" spans="1:43" ht="45" customHeight="1">
      <c r="A13" s="783"/>
      <c r="B13" s="94">
        <v>4</v>
      </c>
      <c r="C13" s="258">
        <v>6336</v>
      </c>
      <c r="D13" s="259">
        <v>1860</v>
      </c>
      <c r="E13" s="259">
        <v>4844</v>
      </c>
      <c r="F13" s="257">
        <v>1510</v>
      </c>
      <c r="G13" s="258">
        <v>67</v>
      </c>
      <c r="H13" s="259">
        <v>1</v>
      </c>
      <c r="I13" s="259">
        <v>28</v>
      </c>
      <c r="J13" s="260">
        <v>2</v>
      </c>
      <c r="K13" s="261">
        <v>733</v>
      </c>
      <c r="L13" s="259">
        <v>212</v>
      </c>
      <c r="M13" s="259">
        <v>709</v>
      </c>
      <c r="N13" s="261">
        <v>227</v>
      </c>
      <c r="O13" s="262">
        <v>1514</v>
      </c>
      <c r="P13" s="257">
        <v>385</v>
      </c>
      <c r="Q13" s="258">
        <v>2040</v>
      </c>
      <c r="R13" s="259">
        <v>24</v>
      </c>
      <c r="S13" s="259">
        <v>1441</v>
      </c>
      <c r="T13" s="257">
        <v>169</v>
      </c>
      <c r="U13" s="255">
        <v>40</v>
      </c>
      <c r="V13" s="261">
        <v>2</v>
      </c>
      <c r="W13" s="262">
        <v>179</v>
      </c>
      <c r="X13" s="257">
        <v>114</v>
      </c>
      <c r="Y13" s="255">
        <v>362</v>
      </c>
      <c r="Z13" s="256">
        <v>362</v>
      </c>
      <c r="AA13" s="262">
        <v>0</v>
      </c>
      <c r="AB13" s="260">
        <v>0</v>
      </c>
      <c r="AC13" s="255">
        <v>41</v>
      </c>
      <c r="AD13" s="257">
        <v>30</v>
      </c>
      <c r="AG13" s="29"/>
      <c r="AH13" s="29"/>
      <c r="AI13" s="29"/>
      <c r="AJ13" s="41"/>
      <c r="AK13" s="41"/>
      <c r="AL13" s="41"/>
      <c r="AM13" s="41"/>
      <c r="AN13" s="58"/>
      <c r="AO13" s="58"/>
      <c r="AP13" s="58"/>
      <c r="AQ13" s="58"/>
    </row>
    <row r="14" spans="1:43" ht="45" customHeight="1">
      <c r="A14" s="783"/>
      <c r="B14" s="94">
        <v>5</v>
      </c>
      <c r="C14" s="258">
        <v>5971</v>
      </c>
      <c r="D14" s="259">
        <v>2481</v>
      </c>
      <c r="E14" s="259">
        <v>4839</v>
      </c>
      <c r="F14" s="257">
        <v>2399</v>
      </c>
      <c r="G14" s="258">
        <v>65</v>
      </c>
      <c r="H14" s="259">
        <v>1</v>
      </c>
      <c r="I14" s="259">
        <v>28</v>
      </c>
      <c r="J14" s="260">
        <v>2</v>
      </c>
      <c r="K14" s="261">
        <v>653</v>
      </c>
      <c r="L14" s="259">
        <v>261</v>
      </c>
      <c r="M14" s="259">
        <v>628</v>
      </c>
      <c r="N14" s="261">
        <v>267</v>
      </c>
      <c r="O14" s="262">
        <v>1454</v>
      </c>
      <c r="P14" s="257">
        <v>490</v>
      </c>
      <c r="Q14" s="258">
        <v>2028</v>
      </c>
      <c r="R14" s="259">
        <v>53</v>
      </c>
      <c r="S14" s="259">
        <v>1416</v>
      </c>
      <c r="T14" s="257">
        <v>201</v>
      </c>
      <c r="U14" s="255">
        <v>39</v>
      </c>
      <c r="V14" s="261">
        <v>3</v>
      </c>
      <c r="W14" s="262">
        <v>182</v>
      </c>
      <c r="X14" s="257">
        <v>117</v>
      </c>
      <c r="Y14" s="255">
        <v>915</v>
      </c>
      <c r="Z14" s="256">
        <v>915</v>
      </c>
      <c r="AA14" s="262">
        <v>0</v>
      </c>
      <c r="AB14" s="260">
        <v>0</v>
      </c>
      <c r="AC14" s="255">
        <v>48</v>
      </c>
      <c r="AD14" s="257">
        <v>45</v>
      </c>
      <c r="AG14" s="16"/>
      <c r="AH14" s="29"/>
      <c r="AI14" s="29"/>
      <c r="AJ14" s="41"/>
      <c r="AK14" s="41"/>
      <c r="AL14" s="41"/>
      <c r="AM14" s="41"/>
      <c r="AN14" s="58"/>
      <c r="AO14" s="58"/>
      <c r="AP14" s="58"/>
      <c r="AQ14" s="58"/>
    </row>
    <row r="15" spans="1:43" ht="45" customHeight="1">
      <c r="A15" s="783"/>
      <c r="B15" s="281">
        <v>6</v>
      </c>
      <c r="C15" s="258">
        <v>5561</v>
      </c>
      <c r="D15" s="259">
        <v>2719</v>
      </c>
      <c r="E15" s="259">
        <v>4574</v>
      </c>
      <c r="F15" s="257">
        <v>2797</v>
      </c>
      <c r="G15" s="258">
        <v>66</v>
      </c>
      <c r="H15" s="259">
        <v>3</v>
      </c>
      <c r="I15" s="259">
        <v>32</v>
      </c>
      <c r="J15" s="260">
        <v>9</v>
      </c>
      <c r="K15" s="261">
        <v>618</v>
      </c>
      <c r="L15" s="259">
        <v>331</v>
      </c>
      <c r="M15" s="259">
        <v>585</v>
      </c>
      <c r="N15" s="261">
        <v>330</v>
      </c>
      <c r="O15" s="262">
        <v>1406</v>
      </c>
      <c r="P15" s="257">
        <v>586</v>
      </c>
      <c r="Q15" s="258">
        <v>1950</v>
      </c>
      <c r="R15" s="259">
        <v>57</v>
      </c>
      <c r="S15" s="259">
        <v>1367</v>
      </c>
      <c r="T15" s="257">
        <v>243</v>
      </c>
      <c r="U15" s="255">
        <v>38</v>
      </c>
      <c r="V15" s="261">
        <v>3</v>
      </c>
      <c r="W15" s="262">
        <v>190</v>
      </c>
      <c r="X15" s="257">
        <v>126</v>
      </c>
      <c r="Y15" s="255">
        <v>2850</v>
      </c>
      <c r="Z15" s="256">
        <v>2853</v>
      </c>
      <c r="AA15" s="262">
        <v>0</v>
      </c>
      <c r="AB15" s="260">
        <v>0</v>
      </c>
      <c r="AC15" s="255">
        <v>54</v>
      </c>
      <c r="AD15" s="257">
        <v>56</v>
      </c>
      <c r="AG15" s="16"/>
      <c r="AI15" s="29"/>
      <c r="AJ15" s="41"/>
      <c r="AK15" s="41"/>
      <c r="AL15" s="41"/>
      <c r="AM15" s="41"/>
      <c r="AN15" s="58"/>
      <c r="AO15" s="58"/>
      <c r="AP15" s="58"/>
      <c r="AQ15" s="58"/>
    </row>
    <row r="16" spans="1:43" ht="45" customHeight="1">
      <c r="A16" s="783"/>
      <c r="B16" s="94">
        <v>7</v>
      </c>
      <c r="C16" s="258">
        <v>4991</v>
      </c>
      <c r="D16" s="259">
        <v>2915</v>
      </c>
      <c r="E16" s="259">
        <v>4123</v>
      </c>
      <c r="F16" s="257">
        <v>3056</v>
      </c>
      <c r="G16" s="258">
        <v>58</v>
      </c>
      <c r="H16" s="259">
        <v>3</v>
      </c>
      <c r="I16" s="259">
        <v>27</v>
      </c>
      <c r="J16" s="260">
        <v>10</v>
      </c>
      <c r="K16" s="261">
        <v>576</v>
      </c>
      <c r="L16" s="259">
        <v>391</v>
      </c>
      <c r="M16" s="259">
        <v>555</v>
      </c>
      <c r="N16" s="261">
        <v>405</v>
      </c>
      <c r="O16" s="262">
        <v>1372</v>
      </c>
      <c r="P16" s="257">
        <v>665</v>
      </c>
      <c r="Q16" s="258">
        <v>1935</v>
      </c>
      <c r="R16" s="259">
        <v>90</v>
      </c>
      <c r="S16" s="259">
        <v>1351</v>
      </c>
      <c r="T16" s="257">
        <v>277</v>
      </c>
      <c r="U16" s="255">
        <v>36</v>
      </c>
      <c r="V16" s="261">
        <v>4</v>
      </c>
      <c r="W16" s="262">
        <v>200</v>
      </c>
      <c r="X16" s="257">
        <v>136</v>
      </c>
      <c r="Y16" s="255">
        <v>3192</v>
      </c>
      <c r="Z16" s="256">
        <v>3197</v>
      </c>
      <c r="AA16" s="262">
        <v>0</v>
      </c>
      <c r="AB16" s="260">
        <v>0</v>
      </c>
      <c r="AC16" s="255">
        <v>55</v>
      </c>
      <c r="AD16" s="257">
        <v>63</v>
      </c>
      <c r="AG16" s="16"/>
      <c r="AI16" s="29"/>
      <c r="AJ16" s="41"/>
      <c r="AK16" s="41"/>
      <c r="AL16" s="41"/>
      <c r="AM16" s="41"/>
      <c r="AN16" s="58"/>
      <c r="AO16" s="58"/>
      <c r="AP16" s="58"/>
      <c r="AQ16" s="58"/>
    </row>
    <row r="17" spans="1:43" ht="45" customHeight="1">
      <c r="A17" s="783"/>
      <c r="B17" s="94">
        <v>8</v>
      </c>
      <c r="C17" s="258">
        <v>4928</v>
      </c>
      <c r="D17" s="259">
        <v>3101</v>
      </c>
      <c r="E17" s="259">
        <v>4087</v>
      </c>
      <c r="F17" s="257">
        <v>3313</v>
      </c>
      <c r="G17" s="258">
        <v>56</v>
      </c>
      <c r="H17" s="259">
        <v>3</v>
      </c>
      <c r="I17" s="259">
        <v>25</v>
      </c>
      <c r="J17" s="260">
        <v>10</v>
      </c>
      <c r="K17" s="261">
        <v>574</v>
      </c>
      <c r="L17" s="259">
        <v>462</v>
      </c>
      <c r="M17" s="259">
        <v>538</v>
      </c>
      <c r="N17" s="261">
        <v>461</v>
      </c>
      <c r="O17" s="262">
        <v>1365</v>
      </c>
      <c r="P17" s="257">
        <v>751</v>
      </c>
      <c r="Q17" s="258">
        <v>1902</v>
      </c>
      <c r="R17" s="259">
        <v>105</v>
      </c>
      <c r="S17" s="259">
        <v>1348</v>
      </c>
      <c r="T17" s="257">
        <v>322</v>
      </c>
      <c r="U17" s="255">
        <v>35</v>
      </c>
      <c r="V17" s="261">
        <v>4</v>
      </c>
      <c r="W17" s="262">
        <v>239</v>
      </c>
      <c r="X17" s="257">
        <v>175</v>
      </c>
      <c r="Y17" s="255">
        <v>3251</v>
      </c>
      <c r="Z17" s="256">
        <v>3257</v>
      </c>
      <c r="AA17" s="262">
        <v>0</v>
      </c>
      <c r="AB17" s="260">
        <v>0</v>
      </c>
      <c r="AC17" s="255">
        <v>53</v>
      </c>
      <c r="AD17" s="257">
        <v>70</v>
      </c>
      <c r="AG17" s="16"/>
      <c r="AI17" s="29"/>
      <c r="AJ17" s="41"/>
      <c r="AK17" s="41"/>
      <c r="AL17" s="41"/>
      <c r="AM17" s="41"/>
      <c r="AN17" s="58"/>
      <c r="AO17" s="58"/>
      <c r="AP17" s="58"/>
      <c r="AQ17" s="58"/>
    </row>
    <row r="18" spans="1:43" ht="45" customHeight="1">
      <c r="A18" s="783"/>
      <c r="B18" s="94">
        <v>9</v>
      </c>
      <c r="C18" s="258">
        <v>4601</v>
      </c>
      <c r="D18" s="259">
        <v>3220</v>
      </c>
      <c r="E18" s="259">
        <v>3853</v>
      </c>
      <c r="F18" s="257">
        <v>3554</v>
      </c>
      <c r="G18" s="258">
        <v>56</v>
      </c>
      <c r="H18" s="259">
        <v>3</v>
      </c>
      <c r="I18" s="259">
        <v>24</v>
      </c>
      <c r="J18" s="260">
        <v>10</v>
      </c>
      <c r="K18" s="261">
        <v>568</v>
      </c>
      <c r="L18" s="259">
        <v>529</v>
      </c>
      <c r="M18" s="259">
        <v>543</v>
      </c>
      <c r="N18" s="261">
        <v>538</v>
      </c>
      <c r="O18" s="262">
        <v>1370</v>
      </c>
      <c r="P18" s="257">
        <v>849</v>
      </c>
      <c r="Q18" s="258">
        <v>1864</v>
      </c>
      <c r="R18" s="259">
        <v>123</v>
      </c>
      <c r="S18" s="259">
        <v>1396</v>
      </c>
      <c r="T18" s="257">
        <v>460</v>
      </c>
      <c r="U18" s="255">
        <v>36</v>
      </c>
      <c r="V18" s="261">
        <v>5</v>
      </c>
      <c r="W18" s="262">
        <v>259</v>
      </c>
      <c r="X18" s="257">
        <v>199</v>
      </c>
      <c r="Y18" s="255">
        <v>3287</v>
      </c>
      <c r="Z18" s="256">
        <v>3293</v>
      </c>
      <c r="AA18" s="262">
        <v>0</v>
      </c>
      <c r="AB18" s="260">
        <v>0</v>
      </c>
      <c r="AC18" s="255">
        <v>48</v>
      </c>
      <c r="AD18" s="257">
        <v>76</v>
      </c>
      <c r="AG18" s="16"/>
      <c r="AI18" s="29"/>
      <c r="AJ18" s="41"/>
      <c r="AK18" s="41"/>
      <c r="AL18" s="41"/>
      <c r="AM18" s="41"/>
      <c r="AN18" s="58"/>
      <c r="AO18" s="58"/>
      <c r="AP18" s="58"/>
      <c r="AQ18" s="58"/>
    </row>
    <row r="19" spans="1:43" ht="45" customHeight="1">
      <c r="A19" s="783"/>
      <c r="B19" s="94">
        <v>10</v>
      </c>
      <c r="C19" s="258">
        <v>4406</v>
      </c>
      <c r="D19" s="259">
        <v>3318</v>
      </c>
      <c r="E19" s="259">
        <v>3695</v>
      </c>
      <c r="F19" s="257">
        <v>3697</v>
      </c>
      <c r="G19" s="258">
        <v>55</v>
      </c>
      <c r="H19" s="259">
        <v>7</v>
      </c>
      <c r="I19" s="259">
        <v>20</v>
      </c>
      <c r="J19" s="260">
        <v>11</v>
      </c>
      <c r="K19" s="261">
        <v>539</v>
      </c>
      <c r="L19" s="259">
        <v>595</v>
      </c>
      <c r="M19" s="259">
        <v>517</v>
      </c>
      <c r="N19" s="261">
        <v>606</v>
      </c>
      <c r="O19" s="262">
        <v>1334</v>
      </c>
      <c r="P19" s="257">
        <v>924</v>
      </c>
      <c r="Q19" s="258">
        <v>1816</v>
      </c>
      <c r="R19" s="259">
        <v>136</v>
      </c>
      <c r="S19" s="259">
        <v>1365</v>
      </c>
      <c r="T19" s="257">
        <v>512</v>
      </c>
      <c r="U19" s="255">
        <v>35</v>
      </c>
      <c r="V19" s="261">
        <v>5</v>
      </c>
      <c r="W19" s="262">
        <v>263</v>
      </c>
      <c r="X19" s="257">
        <v>207</v>
      </c>
      <c r="Y19" s="255">
        <v>3333</v>
      </c>
      <c r="Z19" s="256">
        <v>3339</v>
      </c>
      <c r="AA19" s="262">
        <v>0</v>
      </c>
      <c r="AB19" s="260">
        <v>0</v>
      </c>
      <c r="AC19" s="255">
        <v>46</v>
      </c>
      <c r="AD19" s="257">
        <v>81</v>
      </c>
      <c r="AG19" s="16"/>
      <c r="AI19" s="29"/>
      <c r="AJ19" s="41"/>
      <c r="AK19" s="41"/>
      <c r="AL19" s="41"/>
      <c r="AM19" s="41"/>
      <c r="AN19" s="58"/>
      <c r="AO19" s="58"/>
      <c r="AP19" s="58"/>
      <c r="AQ19" s="58"/>
    </row>
    <row r="20" spans="1:43" ht="45" customHeight="1">
      <c r="A20" s="783"/>
      <c r="B20" s="94">
        <v>11</v>
      </c>
      <c r="C20" s="258">
        <v>3945</v>
      </c>
      <c r="D20" s="259">
        <v>3665</v>
      </c>
      <c r="E20" s="259">
        <v>3156</v>
      </c>
      <c r="F20" s="257">
        <v>3953</v>
      </c>
      <c r="G20" s="258">
        <v>54</v>
      </c>
      <c r="H20" s="259">
        <v>7</v>
      </c>
      <c r="I20" s="259">
        <v>22</v>
      </c>
      <c r="J20" s="260">
        <v>14</v>
      </c>
      <c r="K20" s="261">
        <v>671</v>
      </c>
      <c r="L20" s="259">
        <v>769</v>
      </c>
      <c r="M20" s="259">
        <v>642</v>
      </c>
      <c r="N20" s="261">
        <v>770</v>
      </c>
      <c r="O20" s="262">
        <v>1319</v>
      </c>
      <c r="P20" s="257">
        <v>1013</v>
      </c>
      <c r="Q20" s="258">
        <v>1785</v>
      </c>
      <c r="R20" s="259">
        <v>156</v>
      </c>
      <c r="S20" s="259">
        <v>1335</v>
      </c>
      <c r="T20" s="257">
        <v>534</v>
      </c>
      <c r="U20" s="255">
        <v>35</v>
      </c>
      <c r="V20" s="261">
        <v>6</v>
      </c>
      <c r="W20" s="262">
        <v>284</v>
      </c>
      <c r="X20" s="257">
        <v>229</v>
      </c>
      <c r="Y20" s="255">
        <v>3390</v>
      </c>
      <c r="Z20" s="256">
        <v>3396</v>
      </c>
      <c r="AA20" s="262">
        <v>0</v>
      </c>
      <c r="AB20" s="260">
        <v>0</v>
      </c>
      <c r="AC20" s="255">
        <v>45</v>
      </c>
      <c r="AD20" s="257">
        <v>94</v>
      </c>
      <c r="AG20" s="16"/>
      <c r="AI20" s="29"/>
      <c r="AJ20" s="41"/>
      <c r="AK20" s="41"/>
      <c r="AL20" s="41"/>
      <c r="AM20" s="41"/>
      <c r="AN20" s="58"/>
      <c r="AO20" s="58"/>
      <c r="AP20" s="58"/>
      <c r="AQ20" s="58"/>
    </row>
    <row r="21" spans="1:43" ht="45" customHeight="1" thickBot="1">
      <c r="A21" s="783"/>
      <c r="B21" s="95">
        <v>12</v>
      </c>
      <c r="C21" s="272">
        <v>5962</v>
      </c>
      <c r="D21" s="273">
        <v>6168</v>
      </c>
      <c r="E21" s="273">
        <v>4791</v>
      </c>
      <c r="F21" s="274">
        <v>6222</v>
      </c>
      <c r="G21" s="272">
        <v>52</v>
      </c>
      <c r="H21" s="273">
        <v>7</v>
      </c>
      <c r="I21" s="273">
        <v>20</v>
      </c>
      <c r="J21" s="275">
        <v>14</v>
      </c>
      <c r="K21" s="276">
        <v>1369</v>
      </c>
      <c r="L21" s="273">
        <v>1607</v>
      </c>
      <c r="M21" s="273">
        <v>1325</v>
      </c>
      <c r="N21" s="276">
        <v>1585</v>
      </c>
      <c r="O21" s="277">
        <v>1263</v>
      </c>
      <c r="P21" s="274">
        <v>1057</v>
      </c>
      <c r="Q21" s="272">
        <v>1720</v>
      </c>
      <c r="R21" s="273">
        <v>169</v>
      </c>
      <c r="S21" s="273">
        <v>1276</v>
      </c>
      <c r="T21" s="274">
        <v>560</v>
      </c>
      <c r="U21" s="278">
        <v>34</v>
      </c>
      <c r="V21" s="276">
        <v>6</v>
      </c>
      <c r="W21" s="277">
        <v>290</v>
      </c>
      <c r="X21" s="274">
        <v>237</v>
      </c>
      <c r="Y21" s="278">
        <v>3424</v>
      </c>
      <c r="Z21" s="279">
        <v>3431</v>
      </c>
      <c r="AA21" s="277">
        <v>0</v>
      </c>
      <c r="AB21" s="275">
        <v>0</v>
      </c>
      <c r="AC21" s="278">
        <v>39</v>
      </c>
      <c r="AD21" s="274">
        <v>96</v>
      </c>
      <c r="AG21" s="16"/>
      <c r="AI21" s="29"/>
      <c r="AJ21" s="41"/>
      <c r="AK21" s="41"/>
      <c r="AL21" s="41"/>
      <c r="AM21" s="41"/>
      <c r="AN21" s="58"/>
      <c r="AO21" s="58"/>
      <c r="AP21" s="58"/>
      <c r="AQ21" s="58"/>
    </row>
    <row r="22" spans="1:43" ht="33" customHeight="1">
      <c r="A22" s="783"/>
      <c r="B22" s="65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G22" s="16"/>
      <c r="AI22" s="29"/>
      <c r="AJ22" s="41"/>
      <c r="AK22" s="41"/>
      <c r="AL22" s="41"/>
      <c r="AM22" s="41"/>
      <c r="AN22" s="58"/>
      <c r="AO22" s="58"/>
      <c r="AP22" s="58"/>
      <c r="AQ22" s="58"/>
    </row>
    <row r="23" spans="1:43" ht="33" customHeight="1">
      <c r="A23" s="783"/>
      <c r="B23" s="65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G23" s="16"/>
      <c r="AI23" s="29"/>
      <c r="AJ23" s="41"/>
      <c r="AK23" s="41"/>
      <c r="AL23" s="41"/>
      <c r="AM23" s="41"/>
      <c r="AN23" s="58"/>
      <c r="AO23" s="58"/>
      <c r="AP23" s="58"/>
      <c r="AQ23" s="58"/>
    </row>
    <row r="24" spans="1:43" ht="33" customHeight="1">
      <c r="A24" s="783"/>
      <c r="B24" s="65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G24" s="16"/>
      <c r="AI24" s="29"/>
      <c r="AJ24" s="41"/>
      <c r="AK24" s="41"/>
      <c r="AL24" s="41"/>
      <c r="AM24" s="41"/>
      <c r="AN24" s="58"/>
      <c r="AO24" s="58"/>
      <c r="AP24" s="58"/>
      <c r="AQ24" s="58"/>
    </row>
    <row r="25" spans="1:43" ht="46.5" customHeight="1" thickBot="1">
      <c r="A25" s="783"/>
      <c r="B25" s="65"/>
      <c r="C25" s="785"/>
      <c r="D25" s="785"/>
      <c r="E25" s="795"/>
      <c r="F25" s="795"/>
      <c r="G25" s="785"/>
      <c r="H25" s="785"/>
      <c r="I25" s="496"/>
      <c r="J25" s="496"/>
      <c r="K25" s="795"/>
      <c r="L25" s="795"/>
      <c r="M25" s="785"/>
      <c r="N25" s="785"/>
      <c r="O25" s="496"/>
      <c r="P25" s="496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31"/>
      <c r="AF25" s="31"/>
      <c r="AH25" s="13"/>
      <c r="AI25" s="13"/>
      <c r="AJ25" s="13"/>
      <c r="AK25" s="21"/>
      <c r="AL25" s="21"/>
    </row>
    <row r="26" spans="1:43" ht="86.25" customHeight="1">
      <c r="A26" s="783"/>
      <c r="B26" s="786" t="s">
        <v>65</v>
      </c>
      <c r="C26" s="789" t="s">
        <v>435</v>
      </c>
      <c r="D26" s="791"/>
      <c r="E26" s="789" t="s">
        <v>436</v>
      </c>
      <c r="F26" s="791"/>
      <c r="G26" s="801" t="s">
        <v>457</v>
      </c>
      <c r="H26" s="802"/>
      <c r="I26" s="789" t="s">
        <v>485</v>
      </c>
      <c r="J26" s="791"/>
      <c r="K26" s="789" t="s">
        <v>486</v>
      </c>
      <c r="L26" s="791"/>
      <c r="M26" s="789" t="s">
        <v>487</v>
      </c>
      <c r="N26" s="791"/>
      <c r="O26" s="789" t="s">
        <v>182</v>
      </c>
      <c r="P26" s="791"/>
      <c r="Q26" s="67"/>
      <c r="R26" s="68"/>
      <c r="S26" s="68"/>
      <c r="T26" s="68"/>
      <c r="U26" s="68"/>
      <c r="V26" s="68"/>
      <c r="W26" s="68"/>
      <c r="X26" s="63"/>
      <c r="Y26" s="63"/>
      <c r="Z26" s="63"/>
      <c r="AA26" s="63"/>
      <c r="AB26" s="66"/>
      <c r="AC26" s="31"/>
      <c r="AD26" s="31"/>
      <c r="AF26" s="13"/>
    </row>
    <row r="27" spans="1:43" ht="86.25" customHeight="1">
      <c r="A27" s="783"/>
      <c r="B27" s="787"/>
      <c r="C27" s="792"/>
      <c r="D27" s="794"/>
      <c r="E27" s="792"/>
      <c r="F27" s="794"/>
      <c r="G27" s="803"/>
      <c r="H27" s="804"/>
      <c r="I27" s="792"/>
      <c r="J27" s="794"/>
      <c r="K27" s="792"/>
      <c r="L27" s="794"/>
      <c r="M27" s="792"/>
      <c r="N27" s="794"/>
      <c r="O27" s="792"/>
      <c r="P27" s="794"/>
      <c r="Q27" s="71"/>
      <c r="R27" s="71"/>
      <c r="S27" s="67"/>
      <c r="T27" s="67"/>
      <c r="U27" s="67"/>
      <c r="V27" s="67"/>
      <c r="W27" s="69"/>
      <c r="X27" s="63"/>
      <c r="Y27" s="63"/>
      <c r="Z27" s="63"/>
      <c r="AA27" s="63"/>
      <c r="AB27" s="66"/>
      <c r="AC27" s="31"/>
      <c r="AD27" s="25"/>
      <c r="AE27" s="122"/>
      <c r="AF27" s="122"/>
      <c r="AG27" s="122"/>
      <c r="AH27" s="122"/>
      <c r="AI27" s="122"/>
    </row>
    <row r="28" spans="1:43" ht="45" customHeight="1" thickBot="1">
      <c r="A28" s="783"/>
      <c r="B28" s="787"/>
      <c r="C28" s="797" t="s">
        <v>68</v>
      </c>
      <c r="D28" s="798"/>
      <c r="E28" s="797" t="s">
        <v>68</v>
      </c>
      <c r="F28" s="798"/>
      <c r="G28" s="797" t="s">
        <v>458</v>
      </c>
      <c r="H28" s="798"/>
      <c r="I28" s="797" t="s">
        <v>68</v>
      </c>
      <c r="J28" s="798"/>
      <c r="K28" s="797" t="s">
        <v>77</v>
      </c>
      <c r="L28" s="798"/>
      <c r="M28" s="797" t="s">
        <v>77</v>
      </c>
      <c r="N28" s="798"/>
      <c r="O28" s="797" t="s">
        <v>77</v>
      </c>
      <c r="P28" s="798"/>
      <c r="Q28" s="71"/>
      <c r="R28" s="71"/>
      <c r="S28" s="67"/>
      <c r="T28" s="67"/>
      <c r="U28" s="67"/>
      <c r="V28" s="67"/>
      <c r="W28" s="69"/>
      <c r="X28" s="63"/>
      <c r="Y28" s="63"/>
      <c r="Z28" s="63"/>
      <c r="AA28" s="63"/>
      <c r="AB28" s="66"/>
      <c r="AC28" s="31"/>
      <c r="AD28" s="31"/>
      <c r="AE28" s="122"/>
      <c r="AF28" s="123"/>
      <c r="AG28" s="124"/>
      <c r="AH28" s="124"/>
      <c r="AI28" s="124"/>
    </row>
    <row r="29" spans="1:43" ht="45" customHeight="1">
      <c r="A29" s="783"/>
      <c r="B29" s="787"/>
      <c r="C29" s="78" t="s">
        <v>71</v>
      </c>
      <c r="D29" s="75" t="s">
        <v>72</v>
      </c>
      <c r="E29" s="78" t="s">
        <v>71</v>
      </c>
      <c r="F29" s="75" t="s">
        <v>72</v>
      </c>
      <c r="G29" s="78" t="s">
        <v>71</v>
      </c>
      <c r="H29" s="75" t="s">
        <v>72</v>
      </c>
      <c r="I29" s="81" t="s">
        <v>71</v>
      </c>
      <c r="J29" s="82" t="s">
        <v>72</v>
      </c>
      <c r="K29" s="78" t="s">
        <v>71</v>
      </c>
      <c r="L29" s="75" t="s">
        <v>72</v>
      </c>
      <c r="M29" s="96" t="s">
        <v>71</v>
      </c>
      <c r="N29" s="80" t="s">
        <v>72</v>
      </c>
      <c r="O29" s="282" t="s">
        <v>71</v>
      </c>
      <c r="P29" s="75" t="s">
        <v>72</v>
      </c>
      <c r="Q29" s="71"/>
      <c r="R29" s="71"/>
      <c r="S29" s="67"/>
      <c r="T29" s="67"/>
      <c r="U29" s="67"/>
      <c r="V29" s="67"/>
      <c r="W29" s="69"/>
      <c r="X29" s="63"/>
      <c r="Y29" s="63"/>
      <c r="Z29" s="63"/>
      <c r="AA29" s="63"/>
      <c r="AB29" s="66"/>
      <c r="AC29" s="31"/>
      <c r="AE29" s="122"/>
      <c r="AF29" s="125"/>
      <c r="AG29" s="125"/>
      <c r="AH29" s="126"/>
      <c r="AI29" s="124"/>
    </row>
    <row r="30" spans="1:43" ht="45" customHeight="1">
      <c r="A30" s="783"/>
      <c r="B30" s="787"/>
      <c r="C30" s="78" t="s">
        <v>73</v>
      </c>
      <c r="D30" s="75" t="s">
        <v>74</v>
      </c>
      <c r="E30" s="78" t="s">
        <v>73</v>
      </c>
      <c r="F30" s="75" t="s">
        <v>74</v>
      </c>
      <c r="G30" s="78" t="s">
        <v>73</v>
      </c>
      <c r="H30" s="75" t="s">
        <v>74</v>
      </c>
      <c r="I30" s="81" t="s">
        <v>73</v>
      </c>
      <c r="J30" s="82" t="s">
        <v>74</v>
      </c>
      <c r="K30" s="78" t="s">
        <v>73</v>
      </c>
      <c r="L30" s="75" t="s">
        <v>74</v>
      </c>
      <c r="M30" s="78" t="s">
        <v>73</v>
      </c>
      <c r="N30" s="80" t="s">
        <v>74</v>
      </c>
      <c r="O30" s="282" t="s">
        <v>73</v>
      </c>
      <c r="P30" s="75" t="s">
        <v>74</v>
      </c>
      <c r="Q30" s="71"/>
      <c r="R30" s="71"/>
      <c r="S30" s="70"/>
      <c r="T30" s="70"/>
      <c r="U30" s="70"/>
      <c r="V30" s="70"/>
      <c r="W30" s="70"/>
      <c r="X30" s="63"/>
      <c r="Y30" s="63"/>
      <c r="Z30" s="63"/>
      <c r="AA30" s="63"/>
      <c r="AB30" s="66"/>
      <c r="AC30" s="31"/>
      <c r="AD30" s="31"/>
      <c r="AE30" s="122"/>
      <c r="AF30" s="125"/>
      <c r="AG30" s="125"/>
      <c r="AH30" s="126"/>
      <c r="AI30" s="124"/>
    </row>
    <row r="31" spans="1:43" ht="45" customHeight="1" thickBot="1">
      <c r="A31" s="783"/>
      <c r="B31" s="788"/>
      <c r="C31" s="89" t="s">
        <v>75</v>
      </c>
      <c r="D31" s="86" t="s">
        <v>76</v>
      </c>
      <c r="E31" s="89" t="s">
        <v>75</v>
      </c>
      <c r="F31" s="86" t="s">
        <v>76</v>
      </c>
      <c r="G31" s="89" t="s">
        <v>75</v>
      </c>
      <c r="H31" s="86" t="s">
        <v>76</v>
      </c>
      <c r="I31" s="92" t="s">
        <v>75</v>
      </c>
      <c r="J31" s="93" t="s">
        <v>76</v>
      </c>
      <c r="K31" s="89" t="s">
        <v>75</v>
      </c>
      <c r="L31" s="86" t="s">
        <v>76</v>
      </c>
      <c r="M31" s="89" t="s">
        <v>75</v>
      </c>
      <c r="N31" s="91" t="s">
        <v>76</v>
      </c>
      <c r="O31" s="283" t="s">
        <v>75</v>
      </c>
      <c r="P31" s="86" t="s">
        <v>76</v>
      </c>
      <c r="Q31" s="71"/>
      <c r="R31" s="71"/>
      <c r="S31" s="70"/>
      <c r="T31" s="70"/>
      <c r="U31" s="70"/>
      <c r="V31" s="70"/>
      <c r="W31" s="70"/>
      <c r="X31" s="63"/>
      <c r="Y31" s="63"/>
      <c r="Z31" s="63"/>
      <c r="AA31" s="63"/>
      <c r="AB31" s="66"/>
      <c r="AC31" s="31"/>
      <c r="AD31" s="31"/>
      <c r="AE31" s="122"/>
      <c r="AF31" s="125"/>
      <c r="AG31" s="127"/>
      <c r="AH31" s="126"/>
      <c r="AI31" s="124"/>
    </row>
    <row r="32" spans="1:43" ht="45" customHeight="1" thickTop="1">
      <c r="A32" s="783"/>
      <c r="B32" s="94">
        <v>1</v>
      </c>
      <c r="C32" s="262">
        <v>4198</v>
      </c>
      <c r="D32" s="262">
        <v>314</v>
      </c>
      <c r="E32" s="262">
        <v>4904</v>
      </c>
      <c r="F32" s="262">
        <v>753</v>
      </c>
      <c r="G32" s="265">
        <v>2119</v>
      </c>
      <c r="H32" s="265">
        <v>190</v>
      </c>
      <c r="I32" s="266">
        <v>2416</v>
      </c>
      <c r="J32" s="264">
        <v>337</v>
      </c>
      <c r="K32" s="262">
        <v>598</v>
      </c>
      <c r="L32" s="257">
        <v>433</v>
      </c>
      <c r="M32" s="265">
        <v>401</v>
      </c>
      <c r="N32" s="263">
        <v>244</v>
      </c>
      <c r="O32" s="280">
        <v>31</v>
      </c>
      <c r="P32" s="263">
        <v>61</v>
      </c>
      <c r="Q32" s="71"/>
      <c r="R32" s="71"/>
      <c r="S32" s="70"/>
      <c r="T32" s="70"/>
      <c r="U32" s="70"/>
      <c r="V32" s="70"/>
      <c r="W32" s="70"/>
      <c r="X32" s="63"/>
      <c r="Y32" s="63"/>
      <c r="Z32" s="63"/>
      <c r="AA32" s="63"/>
      <c r="AB32" s="66"/>
      <c r="AC32" s="31"/>
      <c r="AD32" s="31"/>
      <c r="AE32" s="122"/>
      <c r="AF32" s="125"/>
      <c r="AG32" s="124"/>
      <c r="AH32" s="126"/>
      <c r="AI32" s="124"/>
    </row>
    <row r="33" spans="1:40" ht="45" customHeight="1">
      <c r="A33" s="783"/>
      <c r="B33" s="94">
        <v>2</v>
      </c>
      <c r="C33" s="262">
        <v>4092</v>
      </c>
      <c r="D33" s="257">
        <v>645</v>
      </c>
      <c r="E33" s="262">
        <v>5046</v>
      </c>
      <c r="F33" s="257">
        <v>1440</v>
      </c>
      <c r="G33" s="265">
        <v>2190</v>
      </c>
      <c r="H33" s="263">
        <v>472</v>
      </c>
      <c r="I33" s="266">
        <v>2422</v>
      </c>
      <c r="J33" s="264">
        <v>626</v>
      </c>
      <c r="K33" s="262">
        <v>1107</v>
      </c>
      <c r="L33" s="257">
        <v>1467</v>
      </c>
      <c r="M33" s="265">
        <v>13</v>
      </c>
      <c r="N33" s="263">
        <v>473</v>
      </c>
      <c r="O33" s="265">
        <v>51</v>
      </c>
      <c r="P33" s="263">
        <v>208</v>
      </c>
      <c r="Q33" s="71"/>
      <c r="R33" s="71"/>
      <c r="S33" s="70"/>
      <c r="T33" s="70"/>
      <c r="U33" s="70"/>
      <c r="V33" s="70"/>
      <c r="W33" s="70"/>
      <c r="X33" s="63"/>
      <c r="Y33" s="63"/>
      <c r="Z33" s="63"/>
      <c r="AA33" s="63"/>
      <c r="AB33" s="66"/>
      <c r="AC33" s="31"/>
      <c r="AD33" s="31"/>
      <c r="AE33" s="122"/>
      <c r="AF33" s="125"/>
      <c r="AG33" s="127"/>
      <c r="AH33" s="126"/>
      <c r="AI33" s="124"/>
    </row>
    <row r="34" spans="1:40" ht="45" customHeight="1">
      <c r="A34" s="783"/>
      <c r="B34" s="94">
        <v>3</v>
      </c>
      <c r="C34" s="262">
        <v>4222</v>
      </c>
      <c r="D34" s="257">
        <v>1600</v>
      </c>
      <c r="E34" s="262">
        <v>5167</v>
      </c>
      <c r="F34" s="257">
        <v>2256</v>
      </c>
      <c r="G34" s="265">
        <v>2218</v>
      </c>
      <c r="H34" s="263">
        <v>745</v>
      </c>
      <c r="I34" s="266">
        <v>2454</v>
      </c>
      <c r="J34" s="264">
        <v>883</v>
      </c>
      <c r="K34" s="262">
        <v>860</v>
      </c>
      <c r="L34" s="257">
        <v>2319</v>
      </c>
      <c r="M34" s="265">
        <v>6</v>
      </c>
      <c r="N34" s="263">
        <v>801</v>
      </c>
      <c r="O34" s="265">
        <v>30</v>
      </c>
      <c r="P34" s="263">
        <v>355</v>
      </c>
      <c r="Q34" s="71"/>
      <c r="R34" s="71"/>
      <c r="S34" s="70"/>
      <c r="T34" s="70"/>
      <c r="U34" s="70"/>
      <c r="V34" s="70"/>
      <c r="W34" s="70"/>
      <c r="X34" s="63"/>
      <c r="Y34" s="63"/>
      <c r="Z34" s="63"/>
      <c r="AA34" s="63"/>
      <c r="AB34" s="66"/>
      <c r="AC34" s="31"/>
      <c r="AD34" s="31"/>
      <c r="AE34" s="122"/>
      <c r="AF34" s="125"/>
      <c r="AG34" s="124"/>
      <c r="AH34" s="128"/>
      <c r="AI34" s="124"/>
    </row>
    <row r="35" spans="1:40" ht="45" customHeight="1">
      <c r="A35" s="783"/>
      <c r="B35" s="94">
        <v>4</v>
      </c>
      <c r="C35" s="262">
        <v>5506</v>
      </c>
      <c r="D35" s="257">
        <v>3778</v>
      </c>
      <c r="E35" s="262">
        <v>5415</v>
      </c>
      <c r="F35" s="257">
        <v>3163</v>
      </c>
      <c r="G35" s="265">
        <v>2198</v>
      </c>
      <c r="H35" s="263">
        <v>986</v>
      </c>
      <c r="I35" s="266">
        <v>2416</v>
      </c>
      <c r="J35" s="264">
        <v>1100</v>
      </c>
      <c r="K35" s="262">
        <v>886</v>
      </c>
      <c r="L35" s="257">
        <v>3237</v>
      </c>
      <c r="M35" s="265">
        <v>592</v>
      </c>
      <c r="N35" s="263">
        <v>2166</v>
      </c>
      <c r="O35" s="265">
        <v>24</v>
      </c>
      <c r="P35" s="263">
        <v>498</v>
      </c>
      <c r="Q35" s="71"/>
      <c r="R35" s="71"/>
      <c r="S35" s="70"/>
      <c r="T35" s="70"/>
      <c r="U35" s="70"/>
      <c r="V35" s="70"/>
      <c r="W35" s="70"/>
      <c r="X35" s="63"/>
      <c r="Y35" s="63"/>
      <c r="Z35" s="63"/>
      <c r="AA35" s="63"/>
      <c r="AB35" s="66"/>
      <c r="AC35" s="31"/>
      <c r="AD35" s="31"/>
      <c r="AE35" s="122"/>
      <c r="AF35" s="129"/>
      <c r="AG35" s="127"/>
      <c r="AH35" s="126"/>
      <c r="AI35" s="124"/>
    </row>
    <row r="36" spans="1:40" ht="45" customHeight="1">
      <c r="A36" s="783"/>
      <c r="B36" s="94">
        <v>5</v>
      </c>
      <c r="C36" s="262">
        <v>6868</v>
      </c>
      <c r="D36" s="257">
        <v>6040</v>
      </c>
      <c r="E36" s="262">
        <v>5492</v>
      </c>
      <c r="F36" s="257">
        <v>4031</v>
      </c>
      <c r="G36" s="265">
        <v>2148</v>
      </c>
      <c r="H36" s="263">
        <v>1237</v>
      </c>
      <c r="I36" s="266">
        <v>2370</v>
      </c>
      <c r="J36" s="264">
        <v>1285</v>
      </c>
      <c r="K36" s="262">
        <v>978</v>
      </c>
      <c r="L36" s="257">
        <v>4190</v>
      </c>
      <c r="M36" s="265">
        <v>561</v>
      </c>
      <c r="N36" s="263">
        <v>2809</v>
      </c>
      <c r="O36" s="265">
        <v>24</v>
      </c>
      <c r="P36" s="263">
        <v>595</v>
      </c>
      <c r="Q36" s="71"/>
      <c r="R36" s="71"/>
      <c r="S36" s="70"/>
      <c r="T36" s="70"/>
      <c r="U36" s="70"/>
      <c r="V36" s="70"/>
      <c r="W36" s="70"/>
      <c r="X36" s="63"/>
      <c r="Y36" s="63"/>
      <c r="Z36" s="63"/>
      <c r="AA36" s="63"/>
      <c r="AB36" s="66"/>
      <c r="AC36" s="31"/>
      <c r="AD36" s="31"/>
      <c r="AE36" s="122"/>
      <c r="AF36" s="129"/>
      <c r="AG36" s="124"/>
      <c r="AH36" s="128"/>
      <c r="AI36" s="130"/>
      <c r="AJ36" s="34"/>
      <c r="AK36" s="34"/>
      <c r="AL36" s="34"/>
    </row>
    <row r="37" spans="1:40" ht="45" customHeight="1">
      <c r="A37" s="783"/>
      <c r="B37" s="94">
        <v>6</v>
      </c>
      <c r="C37" s="262">
        <v>7691</v>
      </c>
      <c r="D37" s="257">
        <v>7189</v>
      </c>
      <c r="E37" s="262">
        <v>5567</v>
      </c>
      <c r="F37" s="257">
        <v>4792</v>
      </c>
      <c r="G37" s="265">
        <v>2095</v>
      </c>
      <c r="H37" s="263">
        <v>1442</v>
      </c>
      <c r="I37" s="266">
        <v>2348</v>
      </c>
      <c r="J37" s="264">
        <v>1474</v>
      </c>
      <c r="K37" s="262">
        <v>337</v>
      </c>
      <c r="L37" s="257">
        <v>4564</v>
      </c>
      <c r="M37" s="265">
        <v>272</v>
      </c>
      <c r="N37" s="263">
        <v>3203</v>
      </c>
      <c r="O37" s="265">
        <v>12</v>
      </c>
      <c r="P37" s="263">
        <v>807</v>
      </c>
      <c r="Q37" s="71"/>
      <c r="R37" s="71"/>
      <c r="S37" s="70"/>
      <c r="T37" s="70"/>
      <c r="U37" s="70"/>
      <c r="V37" s="70"/>
      <c r="W37" s="70"/>
      <c r="X37" s="63"/>
      <c r="Y37" s="63"/>
      <c r="Z37" s="63"/>
      <c r="AA37" s="63"/>
      <c r="AB37" s="66"/>
      <c r="AC37" s="31"/>
      <c r="AD37" s="31"/>
      <c r="AE37" s="122"/>
      <c r="AF37" s="125"/>
      <c r="AG37" s="127"/>
      <c r="AH37" s="126"/>
      <c r="AI37" s="32"/>
      <c r="AJ37" s="34"/>
      <c r="AK37" s="34"/>
      <c r="AL37" s="34"/>
    </row>
    <row r="38" spans="1:40" ht="42.75" customHeight="1">
      <c r="A38" s="783"/>
      <c r="B38" s="94">
        <v>7</v>
      </c>
      <c r="C38" s="262">
        <v>8040</v>
      </c>
      <c r="D38" s="257">
        <v>7860</v>
      </c>
      <c r="E38" s="262">
        <v>5429</v>
      </c>
      <c r="F38" s="257">
        <v>5351</v>
      </c>
      <c r="G38" s="265">
        <v>2069</v>
      </c>
      <c r="H38" s="263">
        <v>1635</v>
      </c>
      <c r="I38" s="266">
        <v>2229</v>
      </c>
      <c r="J38" s="264">
        <v>1586</v>
      </c>
      <c r="K38" s="262">
        <v>200</v>
      </c>
      <c r="L38" s="257">
        <v>4688</v>
      </c>
      <c r="M38" s="265">
        <v>236</v>
      </c>
      <c r="N38" s="263">
        <v>3530</v>
      </c>
      <c r="O38" s="265">
        <v>12</v>
      </c>
      <c r="P38" s="263">
        <v>867</v>
      </c>
      <c r="Q38" s="64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6"/>
      <c r="AE38" s="31"/>
      <c r="AF38" s="31"/>
      <c r="AG38" s="36"/>
      <c r="AH38" s="30"/>
      <c r="AI38" s="13"/>
      <c r="AJ38" s="13"/>
      <c r="AK38" s="30"/>
      <c r="AL38" s="30"/>
      <c r="AM38" s="30"/>
      <c r="AN38" s="30"/>
    </row>
    <row r="39" spans="1:40" ht="42.75" customHeight="1">
      <c r="A39" s="783"/>
      <c r="B39" s="94">
        <v>8</v>
      </c>
      <c r="C39" s="262">
        <v>8303</v>
      </c>
      <c r="D39" s="257">
        <v>8398</v>
      </c>
      <c r="E39" s="262">
        <v>5284</v>
      </c>
      <c r="F39" s="257">
        <v>5845</v>
      </c>
      <c r="G39" s="265">
        <v>2046</v>
      </c>
      <c r="H39" s="263">
        <v>1813</v>
      </c>
      <c r="I39" s="266">
        <v>2099</v>
      </c>
      <c r="J39" s="264">
        <v>1705</v>
      </c>
      <c r="K39" s="262">
        <v>234</v>
      </c>
      <c r="L39" s="257">
        <v>4891</v>
      </c>
      <c r="M39" s="265">
        <v>189</v>
      </c>
      <c r="N39" s="263">
        <v>3825</v>
      </c>
      <c r="O39" s="265">
        <v>12</v>
      </c>
      <c r="P39" s="263">
        <v>886</v>
      </c>
      <c r="Q39" s="64"/>
      <c r="R39" s="64"/>
      <c r="S39" s="64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6"/>
      <c r="AE39" s="31"/>
      <c r="AF39" s="31"/>
      <c r="AH39" s="30"/>
      <c r="AI39" s="13"/>
      <c r="AJ39" s="13"/>
      <c r="AK39" s="30"/>
      <c r="AL39" s="30"/>
      <c r="AM39" s="30"/>
      <c r="AN39" s="30"/>
    </row>
    <row r="40" spans="1:40" ht="42.75" customHeight="1">
      <c r="A40" s="783"/>
      <c r="B40" s="94">
        <v>9</v>
      </c>
      <c r="C40" s="262">
        <v>8714</v>
      </c>
      <c r="D40" s="257">
        <v>9083</v>
      </c>
      <c r="E40" s="262">
        <v>5012</v>
      </c>
      <c r="F40" s="257">
        <v>6308</v>
      </c>
      <c r="G40" s="265">
        <v>1946</v>
      </c>
      <c r="H40" s="263">
        <v>1994</v>
      </c>
      <c r="I40" s="266">
        <v>1989</v>
      </c>
      <c r="J40" s="264">
        <v>1794</v>
      </c>
      <c r="K40" s="262">
        <v>673</v>
      </c>
      <c r="L40" s="257">
        <v>5621</v>
      </c>
      <c r="M40" s="265">
        <v>381</v>
      </c>
      <c r="N40" s="263">
        <v>4249</v>
      </c>
      <c r="O40" s="265">
        <v>39</v>
      </c>
      <c r="P40" s="263">
        <v>1023</v>
      </c>
      <c r="Q40" s="63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H40" s="30"/>
      <c r="AI40" s="13"/>
      <c r="AJ40" s="13"/>
      <c r="AK40" s="30"/>
      <c r="AL40" s="30"/>
      <c r="AM40" s="30"/>
      <c r="AN40" s="30"/>
    </row>
    <row r="41" spans="1:40" ht="42.75" customHeight="1">
      <c r="B41" s="94">
        <v>10</v>
      </c>
      <c r="C41" s="262">
        <v>8700</v>
      </c>
      <c r="D41" s="257">
        <v>9546</v>
      </c>
      <c r="E41" s="262">
        <v>4798</v>
      </c>
      <c r="F41" s="257">
        <v>6862</v>
      </c>
      <c r="G41" s="265">
        <v>1925</v>
      </c>
      <c r="H41" s="263">
        <v>2224</v>
      </c>
      <c r="I41" s="266">
        <v>1867</v>
      </c>
      <c r="J41" s="264">
        <v>1912</v>
      </c>
      <c r="K41" s="262">
        <v>824</v>
      </c>
      <c r="L41" s="257">
        <v>6497</v>
      </c>
      <c r="M41" s="265">
        <v>647</v>
      </c>
      <c r="N41" s="263">
        <v>4921</v>
      </c>
      <c r="O41" s="265">
        <v>2</v>
      </c>
      <c r="P41" s="263">
        <v>1149</v>
      </c>
      <c r="AG41" s="29"/>
      <c r="AH41" s="13"/>
      <c r="AI41" s="13"/>
      <c r="AJ41" s="13"/>
      <c r="AK41" s="13"/>
      <c r="AL41" s="13"/>
      <c r="AM41" s="13"/>
      <c r="AN41" s="13"/>
    </row>
    <row r="42" spans="1:40" ht="42.75" customHeight="1">
      <c r="B42" s="94">
        <v>11</v>
      </c>
      <c r="C42" s="262">
        <v>4956</v>
      </c>
      <c r="D42" s="257">
        <v>9983</v>
      </c>
      <c r="E42" s="262">
        <v>2864</v>
      </c>
      <c r="F42" s="257">
        <v>7165</v>
      </c>
      <c r="G42" s="265">
        <v>1802</v>
      </c>
      <c r="H42" s="263">
        <v>2391</v>
      </c>
      <c r="I42" s="266">
        <v>1684</v>
      </c>
      <c r="J42" s="264">
        <v>2018</v>
      </c>
      <c r="K42" s="262">
        <v>527</v>
      </c>
      <c r="L42" s="257">
        <v>7079</v>
      </c>
      <c r="M42" s="265">
        <v>648</v>
      </c>
      <c r="N42" s="263">
        <v>5554</v>
      </c>
      <c r="O42" s="265">
        <v>41</v>
      </c>
      <c r="P42" s="263">
        <v>1329</v>
      </c>
      <c r="AI42" s="21"/>
      <c r="AJ42" s="21"/>
      <c r="AK42" s="13"/>
      <c r="AL42" s="13"/>
      <c r="AM42" s="13"/>
      <c r="AN42" s="13"/>
    </row>
    <row r="43" spans="1:40" ht="42.75" customHeight="1" thickBot="1">
      <c r="B43" s="95">
        <v>12</v>
      </c>
      <c r="C43" s="277">
        <v>170</v>
      </c>
      <c r="D43" s="274">
        <v>10057</v>
      </c>
      <c r="E43" s="277">
        <v>2003</v>
      </c>
      <c r="F43" s="274">
        <v>7406</v>
      </c>
      <c r="G43" s="269">
        <v>1669</v>
      </c>
      <c r="H43" s="267">
        <v>2515</v>
      </c>
      <c r="I43" s="270">
        <v>1423</v>
      </c>
      <c r="J43" s="268">
        <v>2118</v>
      </c>
      <c r="K43" s="277">
        <v>122</v>
      </c>
      <c r="L43" s="274">
        <v>7231</v>
      </c>
      <c r="M43" s="269">
        <v>386</v>
      </c>
      <c r="N43" s="267">
        <v>6010</v>
      </c>
      <c r="O43" s="269">
        <v>0</v>
      </c>
      <c r="P43" s="267">
        <v>1446</v>
      </c>
      <c r="AK43" s="13"/>
      <c r="AL43" s="13"/>
      <c r="AM43" s="13"/>
      <c r="AN43" s="13"/>
    </row>
    <row r="44" spans="1:40" ht="21.75" customHeight="1">
      <c r="P44" s="28"/>
      <c r="AK44" s="13"/>
      <c r="AL44" s="13"/>
      <c r="AM44" s="13"/>
      <c r="AN44" s="13"/>
    </row>
    <row r="45" spans="1:40" ht="29.4">
      <c r="B45" s="133" t="s">
        <v>177</v>
      </c>
      <c r="AK45" s="13"/>
      <c r="AL45" s="13"/>
      <c r="AM45" s="13"/>
      <c r="AN45" s="13"/>
    </row>
    <row r="46" spans="1:40" ht="29.4">
      <c r="B46" s="133" t="s">
        <v>488</v>
      </c>
      <c r="N46" s="21"/>
      <c r="O46" s="21"/>
      <c r="P46" s="27"/>
      <c r="Q46" s="21"/>
      <c r="R46" s="21"/>
      <c r="AK46" s="13"/>
      <c r="AL46" s="13"/>
      <c r="AM46" s="13"/>
      <c r="AN46" s="13"/>
    </row>
    <row r="47" spans="1:40" ht="18">
      <c r="N47" s="21"/>
      <c r="O47" s="21"/>
      <c r="P47" s="26"/>
      <c r="Q47" s="21"/>
      <c r="R47" s="21"/>
      <c r="AK47" s="13"/>
      <c r="AL47" s="13"/>
      <c r="AM47" s="13"/>
      <c r="AN47" s="13"/>
    </row>
    <row r="48" spans="1:40" ht="18">
      <c r="N48" s="21"/>
      <c r="O48" s="21"/>
      <c r="P48" s="26"/>
      <c r="Q48" s="21"/>
      <c r="R48" s="21"/>
      <c r="AH48" s="13"/>
      <c r="AI48" s="13"/>
      <c r="AJ48" s="13"/>
      <c r="AK48" s="13"/>
      <c r="AL48" s="13"/>
      <c r="AM48" s="13"/>
      <c r="AN48" s="13"/>
    </row>
    <row r="49" spans="3:40" ht="18">
      <c r="N49" s="21"/>
      <c r="O49" s="21"/>
      <c r="P49" s="26"/>
      <c r="Q49" s="21"/>
      <c r="R49" s="21"/>
      <c r="AH49" s="13"/>
      <c r="AI49" s="13"/>
      <c r="AJ49" s="13"/>
      <c r="AK49" s="13"/>
      <c r="AL49" s="13"/>
      <c r="AM49" s="13"/>
      <c r="AN49" s="13"/>
    </row>
    <row r="50" spans="3:40" ht="18">
      <c r="N50" s="21"/>
      <c r="O50" s="14"/>
      <c r="P50" s="23"/>
      <c r="Q50" s="21"/>
      <c r="R50" s="21"/>
      <c r="AH50" s="24"/>
      <c r="AI50" s="24"/>
      <c r="AJ50" s="25"/>
      <c r="AK50" s="25"/>
      <c r="AL50" s="24"/>
      <c r="AM50" s="24"/>
      <c r="AN50" s="24"/>
    </row>
    <row r="51" spans="3:40" ht="18">
      <c r="N51" s="21"/>
      <c r="O51" s="14"/>
      <c r="P51" s="23"/>
      <c r="Q51" s="21"/>
      <c r="R51" s="21"/>
      <c r="AJ51" s="22"/>
      <c r="AK51" s="22"/>
    </row>
    <row r="52" spans="3:40" ht="18">
      <c r="N52" s="21"/>
      <c r="O52" s="14"/>
      <c r="P52" s="19"/>
      <c r="Q52" s="21"/>
      <c r="R52" s="21"/>
    </row>
    <row r="53" spans="3:40" ht="18">
      <c r="C53" s="7" t="s">
        <v>185</v>
      </c>
      <c r="D53" s="16">
        <f>F15</f>
        <v>2797</v>
      </c>
      <c r="N53" s="21"/>
      <c r="O53" s="14"/>
      <c r="P53" s="19"/>
      <c r="Q53" s="21"/>
      <c r="R53" s="21"/>
    </row>
    <row r="54" spans="3:40" ht="18">
      <c r="C54" s="7" t="s">
        <v>186</v>
      </c>
      <c r="D54" s="16">
        <f>J15</f>
        <v>9</v>
      </c>
      <c r="N54" s="21"/>
      <c r="O54" s="14"/>
      <c r="P54" s="19"/>
      <c r="Q54" s="21"/>
      <c r="R54" s="21"/>
    </row>
    <row r="55" spans="3:40" ht="18">
      <c r="C55" s="7" t="s">
        <v>187</v>
      </c>
      <c r="D55" s="16">
        <f>N15</f>
        <v>330</v>
      </c>
      <c r="N55" s="21"/>
      <c r="O55" s="14"/>
      <c r="P55" s="19"/>
      <c r="Q55" s="21"/>
      <c r="R55" s="21"/>
    </row>
    <row r="56" spans="3:40" ht="18">
      <c r="C56" s="7" t="s">
        <v>120</v>
      </c>
      <c r="D56" s="145">
        <f>P15</f>
        <v>586</v>
      </c>
      <c r="N56" s="21"/>
      <c r="O56" s="14"/>
      <c r="P56" s="19"/>
      <c r="Q56" s="21"/>
      <c r="R56" s="21"/>
    </row>
    <row r="57" spans="3:40" ht="18">
      <c r="C57" s="7" t="s">
        <v>188</v>
      </c>
      <c r="D57" s="16">
        <f>T15</f>
        <v>243</v>
      </c>
      <c r="N57" s="21"/>
      <c r="O57" s="14"/>
      <c r="P57" s="19"/>
      <c r="Q57" s="21"/>
      <c r="R57" s="18"/>
      <c r="S57" s="9"/>
      <c r="T57" s="9"/>
      <c r="U57" s="9"/>
      <c r="V57" s="9"/>
      <c r="W57" s="9"/>
      <c r="X57" s="9"/>
      <c r="AI57" s="16"/>
      <c r="AJ57" s="16"/>
    </row>
    <row r="58" spans="3:40" ht="18">
      <c r="C58" s="7" t="s">
        <v>189</v>
      </c>
      <c r="D58" s="16">
        <f>V15</f>
        <v>3</v>
      </c>
      <c r="N58" s="21"/>
      <c r="O58" s="14"/>
      <c r="P58" s="19"/>
      <c r="Q58" s="21"/>
      <c r="R58" s="18"/>
      <c r="S58" s="9"/>
      <c r="T58" s="9"/>
      <c r="U58" s="9"/>
      <c r="V58" s="9"/>
      <c r="W58" s="9"/>
      <c r="X58" s="9"/>
      <c r="AI58" s="16"/>
      <c r="AJ58" s="16"/>
    </row>
    <row r="59" spans="3:40" ht="18">
      <c r="C59" s="7" t="s">
        <v>190</v>
      </c>
      <c r="D59" s="16">
        <f>X15</f>
        <v>126</v>
      </c>
      <c r="E59" s="20"/>
      <c r="F59" s="20"/>
      <c r="G59" s="20"/>
      <c r="H59" s="20"/>
      <c r="N59" s="18"/>
      <c r="O59" s="14"/>
      <c r="P59" s="19"/>
      <c r="Q59" s="18"/>
      <c r="R59" s="15"/>
      <c r="S59" s="12"/>
      <c r="T59" s="12"/>
      <c r="U59" s="12"/>
      <c r="V59" s="12"/>
      <c r="W59" s="12"/>
      <c r="X59" s="12"/>
      <c r="AI59" s="16"/>
      <c r="AJ59" s="16"/>
    </row>
    <row r="60" spans="3:40" ht="18">
      <c r="C60" s="7" t="s">
        <v>191</v>
      </c>
      <c r="D60" s="16">
        <f>Z15</f>
        <v>2853</v>
      </c>
      <c r="E60" s="20"/>
      <c r="F60" s="20"/>
      <c r="G60" s="20"/>
      <c r="H60" s="20"/>
      <c r="K60" s="9"/>
      <c r="L60" s="9"/>
      <c r="M60" s="9"/>
      <c r="N60" s="18"/>
      <c r="O60" s="14"/>
      <c r="P60" s="19"/>
      <c r="Q60" s="18"/>
      <c r="R60" s="15"/>
      <c r="S60" s="12"/>
      <c r="T60" s="12"/>
      <c r="U60" s="12"/>
      <c r="V60" s="12"/>
      <c r="W60" s="12"/>
      <c r="X60" s="12"/>
      <c r="AI60" s="16"/>
      <c r="AJ60" s="16"/>
    </row>
    <row r="61" spans="3:40" ht="18">
      <c r="C61" s="7" t="s">
        <v>192</v>
      </c>
      <c r="D61" s="16">
        <f>AB15</f>
        <v>0</v>
      </c>
      <c r="E61" s="13"/>
      <c r="F61" s="13"/>
      <c r="G61" s="13"/>
      <c r="H61" s="13"/>
      <c r="K61" s="12"/>
      <c r="L61" s="12"/>
      <c r="M61" s="12"/>
      <c r="N61" s="15"/>
      <c r="O61" s="14"/>
      <c r="P61" s="17"/>
      <c r="Q61" s="15"/>
      <c r="R61" s="15"/>
      <c r="S61" s="12"/>
      <c r="T61" s="12"/>
      <c r="U61" s="12"/>
      <c r="V61" s="12"/>
      <c r="W61" s="12"/>
      <c r="X61" s="12"/>
      <c r="AI61" s="16"/>
      <c r="AJ61" s="16"/>
    </row>
    <row r="62" spans="3:40" ht="17.399999999999999">
      <c r="C62" s="7" t="s">
        <v>66</v>
      </c>
      <c r="D62" s="16">
        <f>AD15</f>
        <v>56</v>
      </c>
      <c r="E62" s="13"/>
      <c r="F62" s="13"/>
      <c r="G62" s="13"/>
      <c r="H62" s="13"/>
      <c r="K62" s="12"/>
      <c r="L62" s="12"/>
      <c r="M62" s="12"/>
      <c r="N62" s="15"/>
      <c r="O62" s="15"/>
      <c r="P62" s="15"/>
      <c r="Q62" s="15"/>
      <c r="R62" s="15"/>
      <c r="S62" s="12"/>
      <c r="T62" s="12"/>
      <c r="U62" s="12"/>
      <c r="V62" s="12"/>
      <c r="W62" s="12"/>
      <c r="X62" s="12"/>
      <c r="AI62" s="16"/>
      <c r="AJ62" s="16"/>
    </row>
    <row r="63" spans="3:40" ht="17.399999999999999">
      <c r="C63" s="7" t="s">
        <v>459</v>
      </c>
      <c r="D63" s="16">
        <f>D37</f>
        <v>7189</v>
      </c>
      <c r="E63" s="13"/>
      <c r="F63" s="13"/>
      <c r="G63" s="13"/>
      <c r="H63" s="13"/>
      <c r="K63" s="12"/>
      <c r="L63" s="12"/>
      <c r="M63" s="12"/>
      <c r="N63" s="15"/>
      <c r="O63" s="15"/>
      <c r="P63" s="15"/>
      <c r="Q63" s="15"/>
      <c r="R63" s="15"/>
      <c r="S63" s="12"/>
      <c r="T63" s="12"/>
      <c r="U63" s="12"/>
      <c r="V63" s="12"/>
      <c r="W63" s="12"/>
      <c r="X63" s="12"/>
      <c r="AI63" s="16"/>
      <c r="AJ63" s="16"/>
    </row>
    <row r="64" spans="3:40" ht="17.399999999999999">
      <c r="C64" s="7" t="s">
        <v>460</v>
      </c>
      <c r="D64" s="16">
        <f>F37</f>
        <v>4792</v>
      </c>
      <c r="E64" s="13"/>
      <c r="F64" s="13"/>
      <c r="G64" s="13"/>
      <c r="H64" s="13"/>
      <c r="I64" s="13"/>
      <c r="J64" s="12"/>
      <c r="K64" s="12"/>
      <c r="L64" s="12"/>
      <c r="M64" s="12"/>
      <c r="N64" s="15"/>
      <c r="O64" s="15"/>
      <c r="P64" s="15"/>
      <c r="Q64" s="15"/>
      <c r="R64" s="15"/>
      <c r="S64" s="12"/>
      <c r="T64" s="12"/>
      <c r="U64" s="12"/>
      <c r="V64" s="12"/>
      <c r="W64" s="12"/>
      <c r="X64" s="12"/>
      <c r="AI64" s="16"/>
      <c r="AJ64" s="16"/>
    </row>
    <row r="65" spans="2:36" ht="17.399999999999999">
      <c r="C65" s="471" t="s">
        <v>457</v>
      </c>
      <c r="D65" s="16">
        <f>H37</f>
        <v>1442</v>
      </c>
      <c r="E65" s="13"/>
      <c r="F65" s="13"/>
      <c r="G65" s="13"/>
      <c r="H65" s="13"/>
      <c r="I65" s="13"/>
      <c r="J65" s="12"/>
      <c r="K65" s="12"/>
      <c r="L65" s="12"/>
      <c r="M65" s="12"/>
      <c r="N65" s="15"/>
      <c r="O65" s="15"/>
      <c r="P65" s="15"/>
      <c r="Q65" s="15"/>
      <c r="R65" s="15"/>
      <c r="S65" s="12"/>
      <c r="T65" s="12"/>
      <c r="U65" s="12"/>
      <c r="V65" s="12"/>
      <c r="W65" s="12"/>
      <c r="X65" s="12"/>
      <c r="AI65" s="16"/>
      <c r="AJ65" s="16"/>
    </row>
    <row r="66" spans="2:36" ht="17.399999999999999">
      <c r="C66" s="7" t="s">
        <v>193</v>
      </c>
      <c r="D66" s="16">
        <f>J37</f>
        <v>1474</v>
      </c>
      <c r="E66" s="13"/>
      <c r="F66" s="13"/>
      <c r="G66" s="13"/>
      <c r="H66" s="13"/>
      <c r="I66" s="13"/>
      <c r="J66" s="12"/>
      <c r="K66" s="12"/>
      <c r="L66" s="12"/>
      <c r="M66" s="12"/>
      <c r="N66" s="15"/>
      <c r="O66" s="15"/>
      <c r="P66" s="15"/>
      <c r="Q66" s="15"/>
      <c r="R66" s="15"/>
      <c r="S66" s="12"/>
      <c r="T66" s="12"/>
      <c r="U66" s="12"/>
      <c r="V66" s="12"/>
      <c r="W66" s="12"/>
      <c r="X66" s="12"/>
      <c r="AI66" s="16"/>
      <c r="AJ66" s="16"/>
    </row>
    <row r="67" spans="2:36" ht="17.399999999999999">
      <c r="C67" s="7" t="s">
        <v>174</v>
      </c>
      <c r="D67" s="16">
        <f>L37</f>
        <v>4564</v>
      </c>
      <c r="E67" s="13"/>
      <c r="F67" s="13"/>
      <c r="G67" s="13"/>
      <c r="H67" s="13"/>
      <c r="I67" s="13"/>
      <c r="J67" s="12"/>
      <c r="K67" s="12"/>
      <c r="L67" s="12"/>
      <c r="M67" s="12"/>
      <c r="N67" s="15"/>
      <c r="O67" s="15"/>
      <c r="P67" s="15"/>
      <c r="Q67" s="15"/>
      <c r="R67" s="15"/>
      <c r="S67" s="12"/>
      <c r="T67" s="12"/>
      <c r="U67" s="12"/>
      <c r="V67" s="12"/>
      <c r="W67" s="12"/>
      <c r="X67" s="12"/>
    </row>
    <row r="68" spans="2:36" ht="17.399999999999999">
      <c r="C68" s="7" t="s">
        <v>194</v>
      </c>
      <c r="D68" s="16">
        <f>N37</f>
        <v>3203</v>
      </c>
      <c r="E68" s="13"/>
      <c r="F68" s="13"/>
      <c r="G68" s="13"/>
      <c r="H68" s="13"/>
      <c r="I68" s="13"/>
      <c r="J68" s="12"/>
      <c r="K68" s="12"/>
      <c r="L68" s="12"/>
      <c r="M68" s="12"/>
      <c r="N68" s="15"/>
      <c r="O68" s="15"/>
      <c r="P68" s="15"/>
      <c r="Q68" s="15"/>
      <c r="R68" s="15"/>
      <c r="S68" s="12"/>
      <c r="T68" s="12"/>
      <c r="U68" s="12"/>
      <c r="V68" s="12"/>
      <c r="W68" s="12"/>
      <c r="X68" s="12"/>
    </row>
    <row r="69" spans="2:36" ht="17.399999999999999">
      <c r="C69" s="7" t="s">
        <v>182</v>
      </c>
      <c r="D69" s="16">
        <f>P37</f>
        <v>807</v>
      </c>
      <c r="E69" s="13"/>
      <c r="F69" s="13"/>
      <c r="G69" s="13"/>
      <c r="H69" s="13"/>
      <c r="I69" s="13"/>
      <c r="J69" s="12"/>
      <c r="K69" s="12"/>
      <c r="L69" s="12"/>
      <c r="M69" s="12"/>
      <c r="N69" s="15"/>
      <c r="O69" s="15"/>
      <c r="P69" s="15"/>
      <c r="Q69" s="15"/>
      <c r="R69" s="15"/>
      <c r="S69" s="12"/>
      <c r="T69" s="12"/>
      <c r="U69" s="12"/>
      <c r="V69" s="12"/>
      <c r="W69" s="12"/>
      <c r="X69" s="12"/>
    </row>
    <row r="70" spans="2:36" ht="18">
      <c r="B70" s="14"/>
      <c r="C70" s="13"/>
      <c r="D70" s="13"/>
      <c r="E70" s="13"/>
      <c r="F70" s="13"/>
      <c r="G70" s="13"/>
      <c r="H70" s="13"/>
      <c r="I70" s="13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2:36" ht="18">
      <c r="B71" s="14"/>
      <c r="C71" s="13"/>
      <c r="D71" s="13"/>
      <c r="E71" s="13"/>
      <c r="F71" s="13"/>
      <c r="G71" s="13"/>
      <c r="H71" s="13"/>
      <c r="I71" s="13"/>
      <c r="J71" s="12"/>
      <c r="K71" s="12"/>
      <c r="L71" s="12"/>
      <c r="M71" s="12"/>
      <c r="N71" s="12"/>
      <c r="O71" s="12"/>
      <c r="P71" s="12"/>
      <c r="Q71" s="12"/>
    </row>
    <row r="72" spans="2:36" ht="17.399999999999999">
      <c r="C72" s="13"/>
      <c r="D72" s="13"/>
      <c r="E72" s="13"/>
      <c r="F72" s="13"/>
      <c r="G72" s="13"/>
      <c r="H72" s="13"/>
      <c r="I72" s="13"/>
      <c r="J72" s="12"/>
      <c r="K72" s="12"/>
      <c r="L72" s="12"/>
      <c r="M72" s="12"/>
      <c r="N72" s="12"/>
      <c r="O72" s="12"/>
      <c r="P72" s="12"/>
      <c r="Q72" s="12"/>
    </row>
    <row r="82" spans="3:4">
      <c r="C82" s="11"/>
    </row>
    <row r="83" spans="3:4">
      <c r="C83" s="10"/>
    </row>
    <row r="84" spans="3:4">
      <c r="D84" s="9"/>
    </row>
    <row r="85" spans="3:4">
      <c r="D85" s="8"/>
    </row>
    <row r="86" spans="3:4">
      <c r="D86" s="8"/>
    </row>
    <row r="125" spans="3:4">
      <c r="C125" s="7">
        <v>9590</v>
      </c>
      <c r="D125" s="7">
        <f>9*140</f>
        <v>1260</v>
      </c>
    </row>
    <row r="126" spans="3:4">
      <c r="C126" s="7">
        <v>9590</v>
      </c>
      <c r="D126" s="7">
        <v>1260</v>
      </c>
    </row>
    <row r="127" spans="3:4">
      <c r="C127" s="7">
        <v>9590</v>
      </c>
      <c r="D127" s="7">
        <v>1260</v>
      </c>
    </row>
    <row r="128" spans="3:4">
      <c r="C128" s="7">
        <f>+C125+C126+C127</f>
        <v>28770</v>
      </c>
      <c r="D128" s="7">
        <f>+D125+D126+D127</f>
        <v>3780</v>
      </c>
    </row>
    <row r="129" spans="3:4">
      <c r="C129" s="7">
        <f>+C128+D128</f>
        <v>32550</v>
      </c>
      <c r="D129" s="7">
        <f>+C129-5500</f>
        <v>27050</v>
      </c>
    </row>
  </sheetData>
  <mergeCells count="49">
    <mergeCell ref="O28:P28"/>
    <mergeCell ref="K26:L27"/>
    <mergeCell ref="W6:X6"/>
    <mergeCell ref="C6:D6"/>
    <mergeCell ref="E6:F6"/>
    <mergeCell ref="M26:N27"/>
    <mergeCell ref="O26:P27"/>
    <mergeCell ref="K28:L28"/>
    <mergeCell ref="M28:N28"/>
    <mergeCell ref="M6:N6"/>
    <mergeCell ref="O6:P6"/>
    <mergeCell ref="Q6:R6"/>
    <mergeCell ref="S6:T6"/>
    <mergeCell ref="U6:V6"/>
    <mergeCell ref="C25:D25"/>
    <mergeCell ref="E25:F25"/>
    <mergeCell ref="G6:H6"/>
    <mergeCell ref="I6:J6"/>
    <mergeCell ref="K6:L6"/>
    <mergeCell ref="B26:B31"/>
    <mergeCell ref="C26:D27"/>
    <mergeCell ref="E26:F27"/>
    <mergeCell ref="G26:H27"/>
    <mergeCell ref="I26:J27"/>
    <mergeCell ref="C28:D28"/>
    <mergeCell ref="E28:F28"/>
    <mergeCell ref="G28:H28"/>
    <mergeCell ref="I28:J28"/>
    <mergeCell ref="AA4:AB5"/>
    <mergeCell ref="AC4:AD5"/>
    <mergeCell ref="Y6:Z6"/>
    <mergeCell ref="AA6:AB6"/>
    <mergeCell ref="AC6:AD6"/>
    <mergeCell ref="A2:A40"/>
    <mergeCell ref="B2:AD2"/>
    <mergeCell ref="AA3:AB3"/>
    <mergeCell ref="AC3:AD3"/>
    <mergeCell ref="B4:B9"/>
    <mergeCell ref="C4:F5"/>
    <mergeCell ref="G4:J5"/>
    <mergeCell ref="K4:N5"/>
    <mergeCell ref="O4:P5"/>
    <mergeCell ref="Q4:T5"/>
    <mergeCell ref="U4:V5"/>
    <mergeCell ref="W4:X5"/>
    <mergeCell ref="Y4:Z5"/>
    <mergeCell ref="G25:H25"/>
    <mergeCell ref="K25:L25"/>
    <mergeCell ref="M25:N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5" orientation="landscape" horizontalDpi="4294967294" r:id="rId1"/>
  <headerFooter>
    <oddHeader>&amp;R&amp;24Příloha č. 6b</oddHeader>
  </headerFooter>
  <rowBreaks count="1" manualBreakCount="1">
    <brk id="46" min="1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I18"/>
  <sheetViews>
    <sheetView workbookViewId="0">
      <selection sqref="A1:B1"/>
    </sheetView>
  </sheetViews>
  <sheetFormatPr defaultRowHeight="14.4"/>
  <sheetData>
    <row r="18" spans="1:9" ht="36.6">
      <c r="A18" s="612" t="s">
        <v>101</v>
      </c>
      <c r="B18" s="612"/>
      <c r="C18" s="612"/>
      <c r="D18" s="612"/>
      <c r="E18" s="612"/>
      <c r="F18" s="612"/>
      <c r="G18" s="612"/>
      <c r="H18" s="612"/>
      <c r="I18" s="612"/>
    </row>
  </sheetData>
  <mergeCells count="1">
    <mergeCell ref="A18:I18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70" zoomScaleNormal="90" zoomScaleSheetLayoutView="70" workbookViewId="0">
      <selection sqref="A1:B1"/>
    </sheetView>
  </sheetViews>
  <sheetFormatPr defaultRowHeight="14.4"/>
  <cols>
    <col min="1" max="1" width="30.88671875" customWidth="1"/>
    <col min="2" max="2" width="19.6640625" customWidth="1"/>
  </cols>
  <sheetData>
    <row r="1" spans="1:2" ht="84" customHeight="1" thickBot="1">
      <c r="A1" s="667" t="s">
        <v>517</v>
      </c>
      <c r="B1" s="669"/>
    </row>
    <row r="2" spans="1:2" ht="15.6" customHeight="1">
      <c r="A2" s="472"/>
      <c r="B2" s="808" t="s">
        <v>234</v>
      </c>
    </row>
    <row r="3" spans="1:2" ht="15.6">
      <c r="A3" s="473" t="s">
        <v>235</v>
      </c>
      <c r="B3" s="809"/>
    </row>
    <row r="4" spans="1:2" ht="14.4" customHeight="1" thickBot="1">
      <c r="A4" s="474"/>
      <c r="B4" s="810"/>
    </row>
    <row r="5" spans="1:2" ht="18.899999999999999" customHeight="1">
      <c r="A5" s="475" t="s">
        <v>236</v>
      </c>
      <c r="B5" s="582">
        <v>952696404</v>
      </c>
    </row>
    <row r="6" spans="1:2" ht="18.899999999999999" customHeight="1">
      <c r="A6" s="476" t="s">
        <v>237</v>
      </c>
      <c r="B6" s="583">
        <v>503246942</v>
      </c>
    </row>
    <row r="7" spans="1:2" ht="18.899999999999999" customHeight="1">
      <c r="A7" s="476" t="s">
        <v>238</v>
      </c>
      <c r="B7" s="583">
        <v>366870514</v>
      </c>
    </row>
    <row r="8" spans="1:2" ht="18.899999999999999" customHeight="1">
      <c r="A8" s="476" t="s">
        <v>239</v>
      </c>
      <c r="B8" s="583">
        <v>126801840</v>
      </c>
    </row>
    <row r="9" spans="1:2" ht="18.899999999999999" customHeight="1">
      <c r="A9" s="476" t="s">
        <v>240</v>
      </c>
      <c r="B9" s="583">
        <v>74540047</v>
      </c>
    </row>
    <row r="10" spans="1:2" ht="18.899999999999999" customHeight="1">
      <c r="A10" s="476" t="s">
        <v>241</v>
      </c>
      <c r="B10" s="583">
        <v>292031825</v>
      </c>
    </row>
    <row r="11" spans="1:2" ht="18.899999999999999" customHeight="1">
      <c r="A11" s="476" t="s">
        <v>242</v>
      </c>
      <c r="B11" s="583">
        <v>746235068</v>
      </c>
    </row>
    <row r="12" spans="1:2" ht="18.899999999999999" customHeight="1">
      <c r="A12" s="476" t="s">
        <v>243</v>
      </c>
      <c r="B12" s="583">
        <v>718112419</v>
      </c>
    </row>
    <row r="13" spans="1:2" ht="18.899999999999999" customHeight="1">
      <c r="A13" s="476" t="s">
        <v>244</v>
      </c>
      <c r="B13" s="583">
        <v>328868048</v>
      </c>
    </row>
    <row r="14" spans="1:2" ht="18.899999999999999" customHeight="1">
      <c r="A14" s="476" t="s">
        <v>245</v>
      </c>
      <c r="B14" s="583">
        <v>263316049</v>
      </c>
    </row>
    <row r="15" spans="1:2" ht="18.899999999999999" customHeight="1">
      <c r="A15" s="476" t="s">
        <v>246</v>
      </c>
      <c r="B15" s="583">
        <v>1127885346.5700002</v>
      </c>
    </row>
    <row r="16" spans="1:2" ht="18.899999999999999" customHeight="1">
      <c r="A16" s="476" t="s">
        <v>247</v>
      </c>
      <c r="B16" s="583">
        <v>413584078</v>
      </c>
    </row>
    <row r="17" spans="1:2" ht="18.899999999999999" customHeight="1">
      <c r="A17" s="476" t="s">
        <v>248</v>
      </c>
      <c r="B17" s="583">
        <v>547690909</v>
      </c>
    </row>
    <row r="18" spans="1:2" ht="18.899999999999999" customHeight="1" thickBot="1">
      <c r="A18" s="476" t="s">
        <v>249</v>
      </c>
      <c r="B18" s="583">
        <v>292775608</v>
      </c>
    </row>
    <row r="19" spans="1:2" ht="18.899999999999999" customHeight="1" thickBot="1">
      <c r="A19" s="477" t="s">
        <v>250</v>
      </c>
      <c r="B19" s="400">
        <f>SUM(B5:B18)</f>
        <v>6754655097.5699997</v>
      </c>
    </row>
    <row r="20" spans="1:2" ht="15.6">
      <c r="A20" s="478" t="s">
        <v>251</v>
      </c>
      <c r="B20" s="49"/>
    </row>
  </sheetData>
  <mergeCells count="2">
    <mergeCell ref="A1:B1"/>
    <mergeCell ref="B2:B4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r:id="rId1"/>
  <headerFooter>
    <oddHeader>&amp;RPříloha č. 7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70" zoomScaleNormal="70" zoomScaleSheetLayoutView="70" workbookViewId="0">
      <selection sqref="A1:C1"/>
    </sheetView>
  </sheetViews>
  <sheetFormatPr defaultRowHeight="14.4"/>
  <cols>
    <col min="1" max="1" width="26.33203125" customWidth="1"/>
    <col min="2" max="2" width="11.6640625" customWidth="1"/>
    <col min="3" max="3" width="30.109375" customWidth="1"/>
  </cols>
  <sheetData>
    <row r="1" spans="1:3" ht="66.75" customHeight="1" thickBot="1">
      <c r="A1" s="811" t="s">
        <v>518</v>
      </c>
      <c r="B1" s="812"/>
      <c r="C1" s="813"/>
    </row>
    <row r="2" spans="1:3" ht="63" thickBot="1">
      <c r="A2" s="163" t="s">
        <v>235</v>
      </c>
      <c r="B2" s="164" t="s">
        <v>257</v>
      </c>
      <c r="C2" s="164" t="s">
        <v>234</v>
      </c>
    </row>
    <row r="3" spans="1:3" ht="23.25" customHeight="1">
      <c r="A3" s="165" t="s">
        <v>236</v>
      </c>
      <c r="B3" s="479">
        <v>360</v>
      </c>
      <c r="C3" s="564">
        <v>25372793</v>
      </c>
    </row>
    <row r="4" spans="1:3" ht="23.25" customHeight="1">
      <c r="A4" s="166" t="s">
        <v>237</v>
      </c>
      <c r="B4" s="479">
        <v>97</v>
      </c>
      <c r="C4" s="564">
        <v>6077200</v>
      </c>
    </row>
    <row r="5" spans="1:3" ht="23.25" customHeight="1">
      <c r="A5" s="166" t="s">
        <v>238</v>
      </c>
      <c r="B5" s="479">
        <v>113</v>
      </c>
      <c r="C5" s="564">
        <v>6658737.2000000002</v>
      </c>
    </row>
    <row r="6" spans="1:3" ht="23.25" customHeight="1">
      <c r="A6" s="166" t="s">
        <v>239</v>
      </c>
      <c r="B6" s="479">
        <v>181</v>
      </c>
      <c r="C6" s="564">
        <v>12065856</v>
      </c>
    </row>
    <row r="7" spans="1:3" ht="23.25" customHeight="1">
      <c r="A7" s="166" t="s">
        <v>240</v>
      </c>
      <c r="B7" s="479">
        <v>100</v>
      </c>
      <c r="C7" s="564">
        <v>7708962</v>
      </c>
    </row>
    <row r="8" spans="1:3" ht="23.25" customHeight="1">
      <c r="A8" s="166" t="s">
        <v>241</v>
      </c>
      <c r="B8" s="479">
        <v>23</v>
      </c>
      <c r="C8" s="564">
        <v>1715172</v>
      </c>
    </row>
    <row r="9" spans="1:3" ht="23.25" customHeight="1">
      <c r="A9" s="166" t="s">
        <v>242</v>
      </c>
      <c r="B9" s="479">
        <v>208</v>
      </c>
      <c r="C9" s="564">
        <v>10242207</v>
      </c>
    </row>
    <row r="10" spans="1:3" ht="23.25" customHeight="1">
      <c r="A10" s="166" t="s">
        <v>243</v>
      </c>
      <c r="B10" s="479">
        <v>144</v>
      </c>
      <c r="C10" s="564">
        <v>5845062.2899999991</v>
      </c>
    </row>
    <row r="11" spans="1:3" ht="23.25" customHeight="1">
      <c r="A11" s="166" t="s">
        <v>244</v>
      </c>
      <c r="B11" s="479">
        <v>35</v>
      </c>
      <c r="C11" s="564">
        <v>2559198.5099999998</v>
      </c>
    </row>
    <row r="12" spans="1:3" ht="23.25" customHeight="1">
      <c r="A12" s="166" t="s">
        <v>245</v>
      </c>
      <c r="B12" s="479">
        <v>202</v>
      </c>
      <c r="C12" s="564">
        <v>8031887</v>
      </c>
    </row>
    <row r="13" spans="1:3" ht="23.25" customHeight="1">
      <c r="A13" s="166" t="s">
        <v>258</v>
      </c>
      <c r="B13" s="479">
        <v>268</v>
      </c>
      <c r="C13" s="564">
        <v>134410421</v>
      </c>
    </row>
    <row r="14" spans="1:3" ht="23.25" customHeight="1">
      <c r="A14" s="166" t="s">
        <v>247</v>
      </c>
      <c r="B14" s="479">
        <v>63</v>
      </c>
      <c r="C14" s="564">
        <v>13797541</v>
      </c>
    </row>
    <row r="15" spans="1:3" ht="23.25" customHeight="1">
      <c r="A15" s="166" t="s">
        <v>248</v>
      </c>
      <c r="B15" s="479">
        <v>347</v>
      </c>
      <c r="C15" s="564">
        <v>2501819.5</v>
      </c>
    </row>
    <row r="16" spans="1:3" ht="23.25" customHeight="1" thickBot="1">
      <c r="A16" s="166" t="s">
        <v>249</v>
      </c>
      <c r="B16" s="479">
        <v>1652</v>
      </c>
      <c r="C16" s="564">
        <v>20167522</v>
      </c>
    </row>
    <row r="17" spans="1:3" ht="23.25" customHeight="1" thickBot="1">
      <c r="A17" s="565" t="s">
        <v>250</v>
      </c>
      <c r="B17" s="566">
        <f>SUM(B3:B16)</f>
        <v>3793</v>
      </c>
      <c r="C17" s="567">
        <f>SUM(C3:C16)</f>
        <v>257154378.5</v>
      </c>
    </row>
    <row r="18" spans="1:3" ht="23.25" customHeight="1">
      <c r="A18" s="814"/>
      <c r="B18" s="814"/>
      <c r="C18" s="814"/>
    </row>
  </sheetData>
  <mergeCells count="2">
    <mergeCell ref="A1:C1"/>
    <mergeCell ref="A18:C18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&amp;L
&amp;RPříloha č. 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view="pageBreakPreview" zoomScale="70" zoomScaleNormal="80" zoomScaleSheetLayoutView="70" workbookViewId="0">
      <selection sqref="A1:E1"/>
    </sheetView>
  </sheetViews>
  <sheetFormatPr defaultRowHeight="14.4"/>
  <cols>
    <col min="1" max="1" width="26.109375" customWidth="1"/>
    <col min="2" max="5" width="14.44140625" customWidth="1"/>
  </cols>
  <sheetData>
    <row r="1" spans="1:5" ht="81" customHeight="1" thickBot="1">
      <c r="A1" s="667" t="s">
        <v>563</v>
      </c>
      <c r="B1" s="668"/>
      <c r="C1" s="668"/>
      <c r="D1" s="668"/>
      <c r="E1" s="669"/>
    </row>
    <row r="2" spans="1:5" ht="49.5" customHeight="1" thickBot="1">
      <c r="A2" s="237" t="s">
        <v>144</v>
      </c>
      <c r="B2" s="546" t="s">
        <v>471</v>
      </c>
      <c r="C2" s="546" t="s">
        <v>472</v>
      </c>
      <c r="D2" s="546" t="s">
        <v>473</v>
      </c>
      <c r="E2" s="546" t="s">
        <v>333</v>
      </c>
    </row>
    <row r="3" spans="1:5" ht="20.25" customHeight="1">
      <c r="A3" s="403" t="s">
        <v>145</v>
      </c>
      <c r="B3" s="547">
        <v>16</v>
      </c>
      <c r="C3" s="548">
        <v>16</v>
      </c>
      <c r="D3" s="548">
        <v>8</v>
      </c>
      <c r="E3" s="455">
        <f>B3+C3+D3</f>
        <v>40</v>
      </c>
    </row>
    <row r="4" spans="1:5" ht="20.25" customHeight="1">
      <c r="A4" s="404" t="s">
        <v>236</v>
      </c>
      <c r="B4" s="549">
        <v>38</v>
      </c>
      <c r="C4" s="550">
        <v>93</v>
      </c>
      <c r="D4" s="550">
        <v>4</v>
      </c>
      <c r="E4" s="456">
        <f t="shared" ref="E4:E17" si="0">B4+C4+D4</f>
        <v>135</v>
      </c>
    </row>
    <row r="5" spans="1:5" ht="20.25" customHeight="1">
      <c r="A5" s="404" t="s">
        <v>463</v>
      </c>
      <c r="B5" s="549">
        <v>12</v>
      </c>
      <c r="C5" s="550">
        <v>18</v>
      </c>
      <c r="D5" s="550">
        <v>1</v>
      </c>
      <c r="E5" s="456">
        <f t="shared" si="0"/>
        <v>31</v>
      </c>
    </row>
    <row r="6" spans="1:5" ht="20.25" customHeight="1">
      <c r="A6" s="404" t="s">
        <v>464</v>
      </c>
      <c r="B6" s="549">
        <v>11</v>
      </c>
      <c r="C6" s="550">
        <v>31</v>
      </c>
      <c r="D6" s="550">
        <v>2</v>
      </c>
      <c r="E6" s="456">
        <f t="shared" si="0"/>
        <v>44</v>
      </c>
    </row>
    <row r="7" spans="1:5" ht="20.25" customHeight="1">
      <c r="A7" s="404" t="s">
        <v>465</v>
      </c>
      <c r="B7" s="549">
        <v>7</v>
      </c>
      <c r="C7" s="550">
        <v>8</v>
      </c>
      <c r="D7" s="550">
        <v>0</v>
      </c>
      <c r="E7" s="456">
        <f t="shared" si="0"/>
        <v>15</v>
      </c>
    </row>
    <row r="8" spans="1:5" ht="20.25" customHeight="1">
      <c r="A8" s="404" t="s">
        <v>466</v>
      </c>
      <c r="B8" s="549">
        <v>17</v>
      </c>
      <c r="C8" s="550">
        <v>25</v>
      </c>
      <c r="D8" s="550">
        <v>2</v>
      </c>
      <c r="E8" s="456">
        <f t="shared" si="0"/>
        <v>44</v>
      </c>
    </row>
    <row r="9" spans="1:5" ht="20.25" customHeight="1">
      <c r="A9" s="404" t="s">
        <v>467</v>
      </c>
      <c r="B9" s="549">
        <v>8</v>
      </c>
      <c r="C9" s="550">
        <v>17</v>
      </c>
      <c r="D9" s="550">
        <v>4</v>
      </c>
      <c r="E9" s="456">
        <f t="shared" si="0"/>
        <v>29</v>
      </c>
    </row>
    <row r="10" spans="1:5" ht="20.25" customHeight="1">
      <c r="A10" s="404" t="s">
        <v>242</v>
      </c>
      <c r="B10" s="549">
        <v>36</v>
      </c>
      <c r="C10" s="550">
        <v>41</v>
      </c>
      <c r="D10" s="550">
        <v>2</v>
      </c>
      <c r="E10" s="456">
        <f t="shared" si="0"/>
        <v>79</v>
      </c>
    </row>
    <row r="11" spans="1:5" ht="20.25" customHeight="1">
      <c r="A11" s="404" t="s">
        <v>243</v>
      </c>
      <c r="B11" s="549">
        <v>40</v>
      </c>
      <c r="C11" s="550">
        <v>77</v>
      </c>
      <c r="D11" s="550">
        <v>8</v>
      </c>
      <c r="E11" s="456">
        <f t="shared" si="0"/>
        <v>125</v>
      </c>
    </row>
    <row r="12" spans="1:5" ht="20.25" customHeight="1">
      <c r="A12" s="404" t="s">
        <v>244</v>
      </c>
      <c r="B12" s="549">
        <v>11</v>
      </c>
      <c r="C12" s="550">
        <v>9</v>
      </c>
      <c r="D12" s="550">
        <v>1</v>
      </c>
      <c r="E12" s="456">
        <f t="shared" si="0"/>
        <v>21</v>
      </c>
    </row>
    <row r="13" spans="1:5" ht="20.25" customHeight="1">
      <c r="A13" s="404" t="s">
        <v>245</v>
      </c>
      <c r="B13" s="549">
        <v>13</v>
      </c>
      <c r="C13" s="550">
        <v>23</v>
      </c>
      <c r="D13" s="550">
        <v>0</v>
      </c>
      <c r="E13" s="456">
        <f t="shared" si="0"/>
        <v>36</v>
      </c>
    </row>
    <row r="14" spans="1:5" ht="20.25" customHeight="1">
      <c r="A14" s="404" t="s">
        <v>468</v>
      </c>
      <c r="B14" s="549">
        <v>45</v>
      </c>
      <c r="C14" s="550">
        <v>146</v>
      </c>
      <c r="D14" s="550">
        <v>14</v>
      </c>
      <c r="E14" s="456">
        <f t="shared" si="0"/>
        <v>205</v>
      </c>
    </row>
    <row r="15" spans="1:5" ht="20.25" customHeight="1">
      <c r="A15" s="404" t="s">
        <v>247</v>
      </c>
      <c r="B15" s="549">
        <v>23</v>
      </c>
      <c r="C15" s="550">
        <v>37</v>
      </c>
      <c r="D15" s="550">
        <v>3</v>
      </c>
      <c r="E15" s="456">
        <f t="shared" si="0"/>
        <v>63</v>
      </c>
    </row>
    <row r="16" spans="1:5" ht="20.25" customHeight="1">
      <c r="A16" s="404" t="s">
        <v>469</v>
      </c>
      <c r="B16" s="549">
        <v>39</v>
      </c>
      <c r="C16" s="550">
        <v>59</v>
      </c>
      <c r="D16" s="550">
        <v>7</v>
      </c>
      <c r="E16" s="456">
        <f t="shared" si="0"/>
        <v>105</v>
      </c>
    </row>
    <row r="17" spans="1:5" ht="20.25" customHeight="1" thickBot="1">
      <c r="A17" s="404" t="s">
        <v>249</v>
      </c>
      <c r="B17" s="551">
        <v>14</v>
      </c>
      <c r="C17" s="550">
        <v>14</v>
      </c>
      <c r="D17" s="550">
        <v>2</v>
      </c>
      <c r="E17" s="552">
        <f t="shared" si="0"/>
        <v>30</v>
      </c>
    </row>
    <row r="18" spans="1:5" ht="20.25" customHeight="1" thickBot="1">
      <c r="A18" s="553" t="s">
        <v>15</v>
      </c>
      <c r="B18" s="485">
        <f>SUM(B3:B17)</f>
        <v>330</v>
      </c>
      <c r="C18" s="485">
        <f t="shared" ref="C18:E18" si="1">SUM(C3:C17)</f>
        <v>614</v>
      </c>
      <c r="D18" s="485">
        <f t="shared" si="1"/>
        <v>58</v>
      </c>
      <c r="E18" s="554">
        <f t="shared" si="1"/>
        <v>1002</v>
      </c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&amp;RPříloha č. 9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view="pageBreakPreview" zoomScale="80" zoomScaleNormal="80" zoomScaleSheetLayoutView="80" workbookViewId="0">
      <selection sqref="A1:C1"/>
    </sheetView>
  </sheetViews>
  <sheetFormatPr defaultRowHeight="14.4"/>
  <cols>
    <col min="1" max="1" width="59.5546875" customWidth="1"/>
    <col min="2" max="3" width="11.109375" bestFit="1" customWidth="1"/>
  </cols>
  <sheetData>
    <row r="1" spans="1:3" ht="63" customHeight="1" thickBot="1">
      <c r="A1" s="667" t="s">
        <v>564</v>
      </c>
      <c r="B1" s="668"/>
      <c r="C1" s="669"/>
    </row>
    <row r="2" spans="1:3" ht="33" customHeight="1">
      <c r="A2" s="407" t="s">
        <v>385</v>
      </c>
      <c r="B2" s="405" t="s">
        <v>470</v>
      </c>
      <c r="C2" s="406" t="s">
        <v>565</v>
      </c>
    </row>
    <row r="3" spans="1:3" ht="15.6">
      <c r="A3" s="418" t="s">
        <v>386</v>
      </c>
      <c r="B3" s="419">
        <v>232</v>
      </c>
      <c r="C3" s="419">
        <v>333</v>
      </c>
    </row>
    <row r="4" spans="1:3" ht="15.6">
      <c r="A4" s="418" t="s">
        <v>387</v>
      </c>
      <c r="B4" s="419">
        <v>45</v>
      </c>
      <c r="C4" s="419">
        <v>135</v>
      </c>
    </row>
    <row r="5" spans="1:3" ht="15.6">
      <c r="A5" s="418" t="s">
        <v>388</v>
      </c>
      <c r="B5" s="419">
        <v>5</v>
      </c>
      <c r="C5" s="419">
        <v>2</v>
      </c>
    </row>
    <row r="6" spans="1:3" ht="15.6">
      <c r="A6" s="418" t="s">
        <v>389</v>
      </c>
      <c r="B6" s="419">
        <v>4</v>
      </c>
      <c r="C6" s="419">
        <v>1</v>
      </c>
    </row>
    <row r="7" spans="1:3" ht="15.6">
      <c r="A7" s="420" t="s">
        <v>87</v>
      </c>
      <c r="B7" s="421">
        <v>286</v>
      </c>
      <c r="C7" s="421">
        <v>471</v>
      </c>
    </row>
    <row r="8" spans="1:3" ht="15.6">
      <c r="A8" s="418" t="s">
        <v>390</v>
      </c>
      <c r="B8" s="419">
        <v>27</v>
      </c>
      <c r="C8" s="419">
        <v>41</v>
      </c>
    </row>
    <row r="9" spans="1:3" ht="33" customHeight="1">
      <c r="A9" s="555" t="s">
        <v>391</v>
      </c>
      <c r="B9" s="556"/>
      <c r="C9" s="557"/>
    </row>
    <row r="10" spans="1:3" ht="15.6">
      <c r="A10" s="418" t="s">
        <v>85</v>
      </c>
      <c r="B10" s="419">
        <v>445</v>
      </c>
      <c r="C10" s="419">
        <v>458</v>
      </c>
    </row>
    <row r="11" spans="1:3" ht="15.6">
      <c r="A11" s="418" t="s">
        <v>392</v>
      </c>
      <c r="B11" s="419">
        <v>318</v>
      </c>
      <c r="C11" s="419">
        <v>371</v>
      </c>
    </row>
    <row r="12" spans="1:3" ht="15.6">
      <c r="A12" s="418" t="s">
        <v>83</v>
      </c>
      <c r="B12" s="419">
        <v>48</v>
      </c>
      <c r="C12" s="419">
        <v>70</v>
      </c>
    </row>
    <row r="13" spans="1:3" ht="15.6">
      <c r="A13" s="418" t="s">
        <v>393</v>
      </c>
      <c r="B13" s="419">
        <v>5</v>
      </c>
      <c r="C13" s="419">
        <v>22</v>
      </c>
    </row>
    <row r="14" spans="1:3" ht="15.6">
      <c r="A14" s="420" t="s">
        <v>87</v>
      </c>
      <c r="B14" s="421">
        <v>816</v>
      </c>
      <c r="C14" s="421">
        <v>921</v>
      </c>
    </row>
    <row r="15" spans="1:3" ht="15.6">
      <c r="A15" s="418" t="s">
        <v>390</v>
      </c>
      <c r="B15" s="419">
        <v>94</v>
      </c>
      <c r="C15" s="419">
        <v>79</v>
      </c>
    </row>
    <row r="16" spans="1:3" ht="32.25" customHeight="1">
      <c r="A16" s="555" t="s">
        <v>394</v>
      </c>
      <c r="B16" s="556"/>
      <c r="C16" s="557"/>
    </row>
    <row r="17" spans="1:3" ht="15.6">
      <c r="A17" s="418" t="s">
        <v>395</v>
      </c>
      <c r="B17" s="419">
        <v>357</v>
      </c>
      <c r="C17" s="419">
        <v>83</v>
      </c>
    </row>
    <row r="18" spans="1:3" ht="16.2" thickBot="1">
      <c r="A18" s="422" t="s">
        <v>390</v>
      </c>
      <c r="B18" s="493">
        <v>15</v>
      </c>
      <c r="C18" s="493">
        <v>17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&amp;RPříloha č. 10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view="pageBreakPreview" zoomScale="70" zoomScaleNormal="80" zoomScaleSheetLayoutView="70" workbookViewId="0">
      <selection sqref="A1:C1"/>
    </sheetView>
  </sheetViews>
  <sheetFormatPr defaultRowHeight="14.4"/>
  <cols>
    <col min="1" max="1" width="34.88671875" customWidth="1"/>
    <col min="2" max="2" width="47.6640625" customWidth="1"/>
    <col min="3" max="3" width="7.5546875" customWidth="1"/>
  </cols>
  <sheetData>
    <row r="1" spans="1:4" ht="74.25" customHeight="1" thickBot="1">
      <c r="A1" s="667" t="s">
        <v>566</v>
      </c>
      <c r="B1" s="668"/>
      <c r="C1" s="669"/>
      <c r="D1" s="408"/>
    </row>
    <row r="2" spans="1:4" ht="15.6">
      <c r="A2" s="413" t="s">
        <v>396</v>
      </c>
      <c r="B2" s="409" t="s">
        <v>403</v>
      </c>
      <c r="C2" s="410">
        <v>180</v>
      </c>
      <c r="D2" s="408"/>
    </row>
    <row r="3" spans="1:4" ht="15.6">
      <c r="A3" s="414" t="s">
        <v>396</v>
      </c>
      <c r="B3" s="411" t="s">
        <v>404</v>
      </c>
      <c r="C3" s="558">
        <v>39</v>
      </c>
      <c r="D3" s="408"/>
    </row>
    <row r="4" spans="1:4" ht="15.6">
      <c r="A4" s="414" t="s">
        <v>397</v>
      </c>
      <c r="B4" s="411" t="s">
        <v>405</v>
      </c>
      <c r="C4" s="558">
        <v>9</v>
      </c>
      <c r="D4" s="408"/>
    </row>
    <row r="5" spans="1:4" ht="46.8">
      <c r="A5" s="414" t="s">
        <v>398</v>
      </c>
      <c r="B5" s="411" t="s">
        <v>399</v>
      </c>
      <c r="C5" s="558">
        <v>0</v>
      </c>
      <c r="D5" s="408"/>
    </row>
    <row r="6" spans="1:4" ht="46.8">
      <c r="A6" s="414" t="s">
        <v>400</v>
      </c>
      <c r="B6" s="411" t="s">
        <v>401</v>
      </c>
      <c r="C6" s="558">
        <v>0</v>
      </c>
      <c r="D6" s="408"/>
    </row>
    <row r="7" spans="1:4" ht="47.4" thickBot="1">
      <c r="A7" s="415" t="s">
        <v>402</v>
      </c>
      <c r="B7" s="412" t="s">
        <v>406</v>
      </c>
      <c r="C7" s="559">
        <v>11</v>
      </c>
      <c r="D7" s="408"/>
    </row>
    <row r="8" spans="1:4" ht="15.75" customHeight="1">
      <c r="D8" s="408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93" orientation="portrait" horizontalDpi="4294967294" r:id="rId1"/>
  <headerFooter>
    <oddHeader>&amp;RPříloha č. 11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BreakPreview" zoomScale="70" zoomScaleNormal="80" zoomScaleSheetLayoutView="70" workbookViewId="0">
      <selection sqref="A1:F1"/>
    </sheetView>
  </sheetViews>
  <sheetFormatPr defaultRowHeight="14.4"/>
  <cols>
    <col min="1" max="1" width="26.5546875" customWidth="1"/>
    <col min="2" max="6" width="21.5546875" customWidth="1"/>
  </cols>
  <sheetData>
    <row r="1" spans="1:6" ht="42" customHeight="1" thickBot="1">
      <c r="A1" s="667" t="s">
        <v>567</v>
      </c>
      <c r="B1" s="668"/>
      <c r="C1" s="668"/>
      <c r="D1" s="668"/>
      <c r="E1" s="668"/>
      <c r="F1" s="669"/>
    </row>
    <row r="2" spans="1:6" ht="31.5" customHeight="1" thickBot="1">
      <c r="A2" s="587" t="s">
        <v>430</v>
      </c>
      <c r="B2" s="588" t="s">
        <v>407</v>
      </c>
      <c r="C2" s="588" t="s">
        <v>408</v>
      </c>
      <c r="D2" s="588" t="s">
        <v>418</v>
      </c>
      <c r="E2" s="589" t="s">
        <v>462</v>
      </c>
      <c r="F2" s="589" t="s">
        <v>527</v>
      </c>
    </row>
    <row r="3" spans="1:6" ht="24" customHeight="1">
      <c r="A3" s="590" t="s">
        <v>409</v>
      </c>
      <c r="B3" s="591">
        <v>1806111</v>
      </c>
      <c r="C3" s="592">
        <v>2231313</v>
      </c>
      <c r="D3" s="592">
        <v>4200664</v>
      </c>
      <c r="E3" s="592">
        <v>2522496</v>
      </c>
      <c r="F3" s="593">
        <v>166813</v>
      </c>
    </row>
    <row r="4" spans="1:6" ht="24" customHeight="1">
      <c r="A4" s="594" t="s">
        <v>128</v>
      </c>
      <c r="B4" s="595">
        <v>3216422</v>
      </c>
      <c r="C4" s="596">
        <v>3901236.61</v>
      </c>
      <c r="D4" s="596">
        <v>5807166</v>
      </c>
      <c r="E4" s="596">
        <v>5692560</v>
      </c>
      <c r="F4" s="597">
        <v>158240</v>
      </c>
    </row>
    <row r="5" spans="1:6" ht="24" customHeight="1">
      <c r="A5" s="594" t="s">
        <v>129</v>
      </c>
      <c r="B5" s="595">
        <v>2659123</v>
      </c>
      <c r="C5" s="596">
        <v>2245458</v>
      </c>
      <c r="D5" s="596">
        <v>4793348</v>
      </c>
      <c r="E5" s="596">
        <v>3076526</v>
      </c>
      <c r="F5" s="597">
        <v>283297</v>
      </c>
    </row>
    <row r="6" spans="1:6" ht="24" customHeight="1">
      <c r="A6" s="594" t="s">
        <v>130</v>
      </c>
      <c r="B6" s="595">
        <v>2339918</v>
      </c>
      <c r="C6" s="596">
        <v>3746222</v>
      </c>
      <c r="D6" s="596">
        <v>5428591</v>
      </c>
      <c r="E6" s="596">
        <v>2088727</v>
      </c>
      <c r="F6" s="597">
        <v>0</v>
      </c>
    </row>
    <row r="7" spans="1:6" ht="24" customHeight="1">
      <c r="A7" s="594" t="s">
        <v>131</v>
      </c>
      <c r="B7" s="595">
        <v>1278012</v>
      </c>
      <c r="C7" s="596">
        <v>2529093.31</v>
      </c>
      <c r="D7" s="596">
        <v>6618480</v>
      </c>
      <c r="E7" s="596">
        <v>7829412.6500000004</v>
      </c>
      <c r="F7" s="597">
        <v>87750</v>
      </c>
    </row>
    <row r="8" spans="1:6" ht="24" customHeight="1">
      <c r="A8" s="594" t="s">
        <v>132</v>
      </c>
      <c r="B8" s="595">
        <v>7418273.2400000002</v>
      </c>
      <c r="C8" s="596">
        <v>5072871.1500000004</v>
      </c>
      <c r="D8" s="596">
        <v>7868818</v>
      </c>
      <c r="E8" s="596">
        <v>6431410.7699999996</v>
      </c>
      <c r="F8" s="597">
        <v>0</v>
      </c>
    </row>
    <row r="9" spans="1:6" ht="24" customHeight="1">
      <c r="A9" s="594" t="s">
        <v>133</v>
      </c>
      <c r="B9" s="595">
        <v>834795</v>
      </c>
      <c r="C9" s="596">
        <v>2236351</v>
      </c>
      <c r="D9" s="596">
        <v>2396224</v>
      </c>
      <c r="E9" s="596">
        <v>2150469</v>
      </c>
      <c r="F9" s="597">
        <v>0</v>
      </c>
    </row>
    <row r="10" spans="1:6" ht="24" customHeight="1">
      <c r="A10" s="594" t="s">
        <v>134</v>
      </c>
      <c r="B10" s="595">
        <v>1693405</v>
      </c>
      <c r="C10" s="596">
        <v>1720847.08</v>
      </c>
      <c r="D10" s="596">
        <v>2746813</v>
      </c>
      <c r="E10" s="596">
        <v>1687669</v>
      </c>
      <c r="F10" s="597">
        <v>139562</v>
      </c>
    </row>
    <row r="11" spans="1:6" ht="24" customHeight="1">
      <c r="A11" s="594" t="s">
        <v>135</v>
      </c>
      <c r="B11" s="595">
        <v>1371999</v>
      </c>
      <c r="C11" s="596">
        <v>2532753</v>
      </c>
      <c r="D11" s="596">
        <v>2289075</v>
      </c>
      <c r="E11" s="596">
        <v>1329301</v>
      </c>
      <c r="F11" s="597">
        <v>0</v>
      </c>
    </row>
    <row r="12" spans="1:6" ht="24" customHeight="1">
      <c r="A12" s="594" t="s">
        <v>136</v>
      </c>
      <c r="B12" s="595">
        <v>1740891</v>
      </c>
      <c r="C12" s="596">
        <v>2234651.37</v>
      </c>
      <c r="D12" s="596">
        <v>2444385</v>
      </c>
      <c r="E12" s="596">
        <v>503967</v>
      </c>
      <c r="F12" s="597">
        <v>0</v>
      </c>
    </row>
    <row r="13" spans="1:6" ht="24" customHeight="1">
      <c r="A13" s="594" t="s">
        <v>137</v>
      </c>
      <c r="B13" s="595">
        <v>9722091.8200000003</v>
      </c>
      <c r="C13" s="596">
        <v>3657860</v>
      </c>
      <c r="D13" s="596">
        <v>7439119</v>
      </c>
      <c r="E13" s="596">
        <v>3864148</v>
      </c>
      <c r="F13" s="597">
        <v>0</v>
      </c>
    </row>
    <row r="14" spans="1:6" ht="24" customHeight="1">
      <c r="A14" s="594" t="s">
        <v>138</v>
      </c>
      <c r="B14" s="595">
        <v>2473638</v>
      </c>
      <c r="C14" s="596">
        <v>1679478</v>
      </c>
      <c r="D14" s="596">
        <v>1072649</v>
      </c>
      <c r="E14" s="596">
        <v>1764611</v>
      </c>
      <c r="F14" s="597">
        <v>669742</v>
      </c>
    </row>
    <row r="15" spans="1:6" ht="24" customHeight="1">
      <c r="A15" s="594" t="s">
        <v>139</v>
      </c>
      <c r="B15" s="595">
        <v>4660302</v>
      </c>
      <c r="C15" s="596">
        <v>3674403</v>
      </c>
      <c r="D15" s="596">
        <v>7405623</v>
      </c>
      <c r="E15" s="596">
        <v>4878322</v>
      </c>
      <c r="F15" s="597">
        <v>195150</v>
      </c>
    </row>
    <row r="16" spans="1:6" ht="24" customHeight="1">
      <c r="A16" s="594" t="s">
        <v>140</v>
      </c>
      <c r="B16" s="595">
        <v>4012981</v>
      </c>
      <c r="C16" s="596">
        <v>4605025.57</v>
      </c>
      <c r="D16" s="596">
        <v>3580900</v>
      </c>
      <c r="E16" s="596">
        <v>960874</v>
      </c>
      <c r="F16" s="597">
        <v>984633</v>
      </c>
    </row>
    <row r="17" spans="1:6" ht="24" customHeight="1" thickBot="1">
      <c r="A17" s="598" t="s">
        <v>87</v>
      </c>
      <c r="B17" s="599">
        <v>45227962.060000002</v>
      </c>
      <c r="C17" s="600">
        <v>42067563.090000004</v>
      </c>
      <c r="D17" s="600">
        <v>64091855</v>
      </c>
      <c r="E17" s="600">
        <v>44780493.420000002</v>
      </c>
      <c r="F17" s="601">
        <v>2685187</v>
      </c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scale="65" orientation="portrait" horizontalDpi="4294967294" r:id="rId1"/>
  <headerFooter>
    <oddHeader>&amp;RPříloha č. 12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topLeftCell="A16" zoomScale="80" zoomScaleNormal="80" zoomScaleSheetLayoutView="80" workbookViewId="0">
      <selection sqref="A1:F1"/>
    </sheetView>
  </sheetViews>
  <sheetFormatPr defaultColWidth="9.109375" defaultRowHeight="13.8"/>
  <cols>
    <col min="1" max="1" width="24.44140625" style="168" customWidth="1"/>
    <col min="2" max="5" width="17.33203125" style="169" customWidth="1"/>
    <col min="6" max="6" width="20.109375" style="169" customWidth="1"/>
    <col min="7" max="7" width="9.109375" style="168"/>
    <col min="8" max="8" width="14.6640625" style="168" customWidth="1"/>
    <col min="9" max="9" width="16.109375" style="168" customWidth="1"/>
    <col min="10" max="10" width="17" style="168" customWidth="1"/>
    <col min="11" max="11" width="5" style="168" hidden="1" customWidth="1"/>
    <col min="12" max="12" width="9.109375" style="168" hidden="1" customWidth="1"/>
    <col min="13" max="13" width="22.44140625" style="168" hidden="1" customWidth="1"/>
    <col min="14" max="15" width="22.44140625" style="168" customWidth="1"/>
    <col min="16" max="16" width="15.44140625" style="168" customWidth="1"/>
    <col min="17" max="17" width="9.109375" style="168"/>
    <col min="18" max="18" width="13.44140625" style="168" customWidth="1"/>
    <col min="19" max="16384" width="9.109375" style="168"/>
  </cols>
  <sheetData>
    <row r="1" spans="1:18" ht="41.25" customHeight="1" thickBot="1">
      <c r="A1" s="815" t="s">
        <v>519</v>
      </c>
      <c r="B1" s="816"/>
      <c r="C1" s="816"/>
      <c r="D1" s="816"/>
      <c r="E1" s="816"/>
      <c r="F1" s="817"/>
    </row>
    <row r="2" spans="1:18" ht="31.8" thickBot="1">
      <c r="A2" s="97" t="s">
        <v>0</v>
      </c>
      <c r="B2" s="98" t="s">
        <v>81</v>
      </c>
      <c r="C2" s="99" t="s">
        <v>82</v>
      </c>
      <c r="D2" s="98" t="s">
        <v>83</v>
      </c>
      <c r="E2" s="99" t="s">
        <v>84</v>
      </c>
      <c r="F2" s="100" t="s">
        <v>85</v>
      </c>
      <c r="K2" s="169"/>
      <c r="M2" s="170"/>
      <c r="N2" s="170"/>
      <c r="O2" s="170"/>
      <c r="P2" s="170"/>
      <c r="R2" s="169"/>
    </row>
    <row r="3" spans="1:18" ht="15" customHeight="1">
      <c r="A3" s="175" t="s">
        <v>252</v>
      </c>
      <c r="B3" s="510">
        <v>0.39600000000000002</v>
      </c>
      <c r="C3" s="480">
        <v>841671.43500000006</v>
      </c>
      <c r="D3" s="510">
        <v>0</v>
      </c>
      <c r="E3" s="480">
        <v>0</v>
      </c>
      <c r="F3" s="481">
        <v>748.96136000001434</v>
      </c>
      <c r="K3" s="169"/>
      <c r="M3" s="170"/>
      <c r="N3" s="170"/>
      <c r="O3" s="170"/>
      <c r="P3" s="170"/>
      <c r="R3" s="169"/>
    </row>
    <row r="4" spans="1:18" ht="15" customHeight="1">
      <c r="A4" s="176" t="s">
        <v>86</v>
      </c>
      <c r="B4" s="510">
        <v>411687.21212000004</v>
      </c>
      <c r="C4" s="482">
        <v>299972.04719999997</v>
      </c>
      <c r="D4" s="510">
        <v>221749.65867999999</v>
      </c>
      <c r="E4" s="482">
        <v>2143201.9964200002</v>
      </c>
      <c r="F4" s="483">
        <v>4644784.0540599991</v>
      </c>
      <c r="I4" s="171"/>
      <c r="J4" s="167"/>
      <c r="K4" s="169"/>
      <c r="M4" s="170"/>
      <c r="N4" s="170"/>
      <c r="O4" s="170"/>
      <c r="P4" s="170"/>
      <c r="R4" s="169"/>
    </row>
    <row r="5" spans="1:18" ht="15" customHeight="1">
      <c r="A5" s="176" t="s">
        <v>3</v>
      </c>
      <c r="B5" s="510">
        <v>214615.55859999999</v>
      </c>
      <c r="C5" s="482">
        <v>211469.48351999998</v>
      </c>
      <c r="D5" s="510">
        <v>170543.1324</v>
      </c>
      <c r="E5" s="482">
        <v>1600465.3725000001</v>
      </c>
      <c r="F5" s="483">
        <v>1943789.1718799996</v>
      </c>
      <c r="I5" s="171"/>
      <c r="J5" s="167"/>
      <c r="K5" s="169"/>
      <c r="M5" s="170"/>
      <c r="N5" s="170"/>
      <c r="O5" s="170"/>
      <c r="P5" s="170"/>
      <c r="R5" s="169"/>
    </row>
    <row r="6" spans="1:18" ht="15" customHeight="1">
      <c r="A6" s="176" t="s">
        <v>11</v>
      </c>
      <c r="B6" s="510">
        <v>499651.46357999998</v>
      </c>
      <c r="C6" s="482">
        <v>340904.04499999998</v>
      </c>
      <c r="D6" s="510">
        <v>328744.61629999999</v>
      </c>
      <c r="E6" s="482">
        <v>3238839.0366099998</v>
      </c>
      <c r="F6" s="483">
        <v>4065494.3492399999</v>
      </c>
      <c r="I6" s="171"/>
      <c r="J6" s="167"/>
      <c r="K6" s="169"/>
      <c r="M6" s="170"/>
      <c r="N6" s="170"/>
      <c r="O6" s="170"/>
      <c r="P6" s="170"/>
      <c r="R6" s="169"/>
    </row>
    <row r="7" spans="1:18" ht="15" customHeight="1">
      <c r="A7" s="176" t="s">
        <v>5</v>
      </c>
      <c r="B7" s="510">
        <v>198564.85369999998</v>
      </c>
      <c r="C7" s="482">
        <v>166706.326</v>
      </c>
      <c r="D7" s="510">
        <v>63026.270200000006</v>
      </c>
      <c r="E7" s="482">
        <v>684521.06629999995</v>
      </c>
      <c r="F7" s="483">
        <v>936960.71371000004</v>
      </c>
      <c r="I7" s="171"/>
      <c r="J7" s="167"/>
      <c r="K7" s="169"/>
      <c r="M7" s="170"/>
      <c r="N7" s="170"/>
      <c r="O7" s="170"/>
      <c r="P7" s="170"/>
      <c r="R7" s="169"/>
    </row>
    <row r="8" spans="1:18" ht="15" customHeight="1">
      <c r="A8" s="176" t="s">
        <v>8</v>
      </c>
      <c r="B8" s="510">
        <v>190982.69885000002</v>
      </c>
      <c r="C8" s="482">
        <v>180221.86300000001</v>
      </c>
      <c r="D8" s="510">
        <v>151098.03919000001</v>
      </c>
      <c r="E8" s="482">
        <v>1422131.42888</v>
      </c>
      <c r="F8" s="483">
        <v>1710866.68102</v>
      </c>
      <c r="I8" s="171"/>
      <c r="J8" s="167"/>
      <c r="K8" s="169"/>
      <c r="M8" s="170"/>
      <c r="N8" s="170"/>
      <c r="O8" s="170"/>
      <c r="P8" s="170"/>
      <c r="R8" s="169"/>
    </row>
    <row r="9" spans="1:18" ht="15" customHeight="1">
      <c r="A9" s="176" t="s">
        <v>7</v>
      </c>
      <c r="B9" s="510">
        <v>230909.60003</v>
      </c>
      <c r="C9" s="482">
        <v>185603.41638000001</v>
      </c>
      <c r="D9" s="510">
        <v>137051.80769999998</v>
      </c>
      <c r="E9" s="482">
        <v>1093371.1402999999</v>
      </c>
      <c r="F9" s="483">
        <v>1571656.6273200002</v>
      </c>
      <c r="I9" s="171"/>
      <c r="J9" s="167"/>
      <c r="K9" s="169"/>
      <c r="M9" s="170"/>
      <c r="N9" s="170"/>
      <c r="O9" s="170"/>
      <c r="P9" s="170"/>
      <c r="R9" s="169"/>
    </row>
    <row r="10" spans="1:18" ht="15" customHeight="1">
      <c r="A10" s="176" t="s">
        <v>14</v>
      </c>
      <c r="B10" s="510">
        <v>1329913.4240299999</v>
      </c>
      <c r="C10" s="482">
        <v>649958.06479999993</v>
      </c>
      <c r="D10" s="510">
        <v>322279.62229999999</v>
      </c>
      <c r="E10" s="482">
        <v>3263536.1724900003</v>
      </c>
      <c r="F10" s="483">
        <v>4824547.1746599991</v>
      </c>
      <c r="I10" s="171"/>
      <c r="J10" s="167"/>
      <c r="K10" s="169"/>
      <c r="M10" s="170"/>
      <c r="N10" s="170"/>
      <c r="O10" s="170"/>
      <c r="P10" s="170"/>
      <c r="R10" s="169"/>
    </row>
    <row r="11" spans="1:18" ht="15" customHeight="1">
      <c r="A11" s="176" t="s">
        <v>12</v>
      </c>
      <c r="B11" s="510">
        <v>412373.08919999999</v>
      </c>
      <c r="C11" s="482">
        <v>229089.01564000003</v>
      </c>
      <c r="D11" s="510">
        <v>167758.60253999999</v>
      </c>
      <c r="E11" s="482">
        <v>1630853.6360200003</v>
      </c>
      <c r="F11" s="483">
        <v>2043338.3171699999</v>
      </c>
      <c r="I11" s="171"/>
      <c r="J11" s="167"/>
      <c r="K11" s="169"/>
      <c r="M11" s="170"/>
      <c r="N11" s="170"/>
      <c r="O11" s="170"/>
      <c r="P11" s="170"/>
      <c r="R11" s="169"/>
    </row>
    <row r="12" spans="1:18" ht="15" customHeight="1">
      <c r="A12" s="176" t="s">
        <v>9</v>
      </c>
      <c r="B12" s="510">
        <v>146836.53465000002</v>
      </c>
      <c r="C12" s="482">
        <v>196213.04397</v>
      </c>
      <c r="D12" s="510">
        <v>129099.66319999998</v>
      </c>
      <c r="E12" s="482">
        <v>1478487.31794</v>
      </c>
      <c r="F12" s="483">
        <v>1577866.0974499998</v>
      </c>
      <c r="H12" s="172"/>
      <c r="I12" s="171"/>
      <c r="J12" s="167"/>
      <c r="K12" s="169"/>
      <c r="M12" s="170"/>
      <c r="N12" s="170"/>
      <c r="O12" s="170"/>
      <c r="P12" s="170"/>
      <c r="R12" s="169"/>
    </row>
    <row r="13" spans="1:18" ht="15" customHeight="1">
      <c r="A13" s="176" t="s">
        <v>4</v>
      </c>
      <c r="B13" s="510">
        <v>145124.5404</v>
      </c>
      <c r="C13" s="482">
        <v>224527.34722999998</v>
      </c>
      <c r="D13" s="510">
        <v>163232.99022000001</v>
      </c>
      <c r="E13" s="482">
        <v>1504032.4602000001</v>
      </c>
      <c r="F13" s="483">
        <v>1626477.81146</v>
      </c>
      <c r="H13" s="172"/>
      <c r="I13" s="171"/>
      <c r="J13" s="167"/>
      <c r="K13" s="169"/>
      <c r="M13" s="170"/>
      <c r="N13" s="170"/>
      <c r="O13" s="170"/>
      <c r="P13" s="170"/>
      <c r="R13" s="169"/>
    </row>
    <row r="14" spans="1:18" ht="15" customHeight="1">
      <c r="A14" s="176" t="s">
        <v>2</v>
      </c>
      <c r="B14" s="510">
        <v>462858.61439999996</v>
      </c>
      <c r="C14" s="482">
        <v>405107.55870999995</v>
      </c>
      <c r="D14" s="510">
        <v>278437.3382</v>
      </c>
      <c r="E14" s="482">
        <v>2690118.9952799999</v>
      </c>
      <c r="F14" s="483">
        <v>4164419.5795199997</v>
      </c>
      <c r="H14" s="172"/>
      <c r="I14" s="171"/>
      <c r="J14" s="167"/>
      <c r="K14" s="169"/>
      <c r="M14" s="170"/>
      <c r="N14" s="170"/>
      <c r="O14" s="170"/>
      <c r="P14" s="170"/>
      <c r="R14" s="169"/>
    </row>
    <row r="15" spans="1:18" ht="15" customHeight="1">
      <c r="A15" s="176" t="s">
        <v>6</v>
      </c>
      <c r="B15" s="510">
        <v>930105.28162000014</v>
      </c>
      <c r="C15" s="482">
        <v>396060.05174999993</v>
      </c>
      <c r="D15" s="510">
        <v>206975.51308999999</v>
      </c>
      <c r="E15" s="482">
        <v>2103292.78223</v>
      </c>
      <c r="F15" s="483">
        <v>3248486.6928700004</v>
      </c>
      <c r="H15" s="173"/>
      <c r="I15" s="171"/>
      <c r="J15" s="167"/>
      <c r="K15" s="169"/>
      <c r="M15" s="170"/>
      <c r="N15" s="170"/>
      <c r="O15" s="170"/>
      <c r="P15" s="170"/>
      <c r="R15" s="169"/>
    </row>
    <row r="16" spans="1:18" ht="15" customHeight="1">
      <c r="A16" s="176" t="s">
        <v>10</v>
      </c>
      <c r="B16" s="510">
        <v>99180.301999999996</v>
      </c>
      <c r="C16" s="482">
        <v>139077.954</v>
      </c>
      <c r="D16" s="510">
        <v>147854.23540000001</v>
      </c>
      <c r="E16" s="482">
        <v>1425003.4765000001</v>
      </c>
      <c r="F16" s="483">
        <v>1470417.85586</v>
      </c>
      <c r="H16" s="172"/>
      <c r="I16" s="171"/>
      <c r="J16" s="167"/>
      <c r="K16" s="169"/>
      <c r="M16" s="170"/>
      <c r="N16" s="170"/>
      <c r="O16" s="170"/>
      <c r="P16" s="170"/>
      <c r="R16" s="169"/>
    </row>
    <row r="17" spans="1:18" ht="15" customHeight="1" thickBot="1">
      <c r="A17" s="176" t="s">
        <v>13</v>
      </c>
      <c r="B17" s="510">
        <v>153308.41399999999</v>
      </c>
      <c r="C17" s="482">
        <v>165950.484</v>
      </c>
      <c r="D17" s="510">
        <v>178502.33480000001</v>
      </c>
      <c r="E17" s="482">
        <v>1789655.3322000001</v>
      </c>
      <c r="F17" s="483">
        <v>1679162.9027099998</v>
      </c>
      <c r="H17" s="172"/>
      <c r="I17" s="170"/>
      <c r="J17" s="167"/>
      <c r="K17" s="169"/>
      <c r="M17" s="170"/>
      <c r="N17" s="170"/>
      <c r="O17" s="170"/>
      <c r="P17" s="170"/>
      <c r="R17" s="169"/>
    </row>
    <row r="18" spans="1:18" ht="15" customHeight="1" thickBot="1">
      <c r="A18" s="104" t="s">
        <v>87</v>
      </c>
      <c r="B18" s="177">
        <v>5426111.9831800004</v>
      </c>
      <c r="C18" s="177">
        <v>4632532.1361999996</v>
      </c>
      <c r="D18" s="178">
        <v>2666353.8242199998</v>
      </c>
      <c r="E18" s="177">
        <v>26067510.213870004</v>
      </c>
      <c r="F18" s="177">
        <v>35509016.990290001</v>
      </c>
      <c r="H18" s="170"/>
      <c r="I18" s="170"/>
      <c r="K18" s="169"/>
      <c r="M18" s="170"/>
      <c r="N18" s="170"/>
      <c r="O18" s="170"/>
      <c r="P18" s="170"/>
      <c r="R18" s="169"/>
    </row>
    <row r="19" spans="1:18" ht="15.6">
      <c r="A19" s="107" t="s">
        <v>146</v>
      </c>
      <c r="B19" s="106"/>
      <c r="C19" s="179"/>
      <c r="D19" s="106"/>
      <c r="E19" s="106"/>
      <c r="F19" s="179"/>
      <c r="I19" s="170"/>
    </row>
    <row r="20" spans="1:18" s="174" customFormat="1" ht="26.25" customHeight="1">
      <c r="A20" s="107" t="s">
        <v>253</v>
      </c>
      <c r="B20" s="818" t="s">
        <v>425</v>
      </c>
      <c r="C20" s="818"/>
      <c r="D20" s="818"/>
      <c r="E20" s="818"/>
      <c r="F20" s="818"/>
    </row>
    <row r="21" spans="1:18" s="174" customFormat="1" ht="15.6">
      <c r="A21" s="107"/>
      <c r="B21" s="818"/>
      <c r="C21" s="818"/>
      <c r="D21" s="818"/>
      <c r="E21" s="818"/>
      <c r="F21" s="818"/>
    </row>
    <row r="22" spans="1:18" s="174" customFormat="1" ht="15.6">
      <c r="A22" s="107"/>
      <c r="B22" s="818"/>
      <c r="C22" s="818"/>
      <c r="D22" s="818"/>
      <c r="E22" s="818"/>
      <c r="F22" s="818"/>
    </row>
    <row r="23" spans="1:18" s="174" customFormat="1" ht="15.6">
      <c r="A23" s="107"/>
      <c r="B23" s="818"/>
      <c r="C23" s="818"/>
      <c r="D23" s="818"/>
      <c r="E23" s="818"/>
      <c r="F23" s="818"/>
    </row>
    <row r="24" spans="1:18" s="174" customFormat="1" ht="15.6">
      <c r="A24" s="107"/>
      <c r="B24" s="818"/>
      <c r="C24" s="818"/>
      <c r="D24" s="818"/>
      <c r="E24" s="818"/>
      <c r="F24" s="818"/>
    </row>
    <row r="25" spans="1:18" s="174" customFormat="1">
      <c r="B25" s="501"/>
      <c r="C25" s="501"/>
      <c r="D25" s="501"/>
      <c r="E25" s="501"/>
      <c r="F25" s="501"/>
    </row>
    <row r="26" spans="1:18" s="174" customFormat="1" ht="14.4" thickBot="1">
      <c r="B26" s="501"/>
      <c r="C26" s="501"/>
      <c r="D26" s="501"/>
      <c r="E26" s="501"/>
      <c r="F26" s="501"/>
    </row>
    <row r="27" spans="1:18" ht="36" customHeight="1" thickBot="1">
      <c r="A27" s="819" t="s">
        <v>520</v>
      </c>
      <c r="B27" s="820"/>
      <c r="C27" s="820"/>
      <c r="D27" s="820"/>
      <c r="E27" s="820"/>
      <c r="F27" s="821"/>
    </row>
    <row r="28" spans="1:18" ht="31.8" thickBot="1">
      <c r="A28" s="180" t="s">
        <v>0</v>
      </c>
      <c r="B28" s="181" t="s">
        <v>81</v>
      </c>
      <c r="C28" s="182" t="s">
        <v>82</v>
      </c>
      <c r="D28" s="181" t="s">
        <v>83</v>
      </c>
      <c r="E28" s="182" t="s">
        <v>84</v>
      </c>
      <c r="F28" s="183" t="s">
        <v>85</v>
      </c>
    </row>
    <row r="29" spans="1:18" ht="15.6">
      <c r="A29" s="176" t="s">
        <v>86</v>
      </c>
      <c r="B29" s="101">
        <v>100.36199999999999</v>
      </c>
      <c r="C29" s="102">
        <v>29.782</v>
      </c>
      <c r="D29" s="101">
        <v>271.93</v>
      </c>
      <c r="E29" s="102">
        <v>378.07400000000001</v>
      </c>
      <c r="F29" s="103">
        <v>830.44799999999998</v>
      </c>
    </row>
    <row r="30" spans="1:18" ht="15.6">
      <c r="A30" s="176" t="s">
        <v>3</v>
      </c>
      <c r="B30" s="101">
        <v>60.003</v>
      </c>
      <c r="C30" s="102">
        <v>19.858000000000001</v>
      </c>
      <c r="D30" s="101">
        <v>206.03800000000001</v>
      </c>
      <c r="E30" s="102">
        <v>263.92700000000002</v>
      </c>
      <c r="F30" s="103">
        <v>491.98500000000001</v>
      </c>
    </row>
    <row r="31" spans="1:18" ht="15.6">
      <c r="A31" s="176" t="s">
        <v>11</v>
      </c>
      <c r="B31" s="101">
        <v>138.30000000000001</v>
      </c>
      <c r="C31" s="102">
        <v>32.017000000000003</v>
      </c>
      <c r="D31" s="101">
        <v>380.91800000000001</v>
      </c>
      <c r="E31" s="102">
        <v>528.10900000000004</v>
      </c>
      <c r="F31" s="103">
        <v>972.07399999999996</v>
      </c>
    </row>
    <row r="32" spans="1:18" ht="15.6">
      <c r="A32" s="176" t="s">
        <v>5</v>
      </c>
      <c r="B32" s="101">
        <v>56.603999999999999</v>
      </c>
      <c r="C32" s="102">
        <v>16.222999999999999</v>
      </c>
      <c r="D32" s="101">
        <v>73.966999999999999</v>
      </c>
      <c r="E32" s="102">
        <v>114.309</v>
      </c>
      <c r="F32" s="103">
        <v>275.20299999999997</v>
      </c>
    </row>
    <row r="33" spans="1:6" ht="15.6">
      <c r="A33" s="176" t="s">
        <v>8</v>
      </c>
      <c r="B33" s="101">
        <v>50.593000000000004</v>
      </c>
      <c r="C33" s="102">
        <v>16.670999999999999</v>
      </c>
      <c r="D33" s="101">
        <v>178.93299999999999</v>
      </c>
      <c r="E33" s="102">
        <v>239.209</v>
      </c>
      <c r="F33" s="103">
        <v>435.928</v>
      </c>
    </row>
    <row r="34" spans="1:6" ht="15.6">
      <c r="A34" s="176" t="s">
        <v>7</v>
      </c>
      <c r="B34" s="101">
        <v>63.558</v>
      </c>
      <c r="C34" s="102">
        <v>17.77</v>
      </c>
      <c r="D34" s="101">
        <v>168.328</v>
      </c>
      <c r="E34" s="102">
        <v>185.03700000000001</v>
      </c>
      <c r="F34" s="103">
        <v>410.34</v>
      </c>
    </row>
    <row r="35" spans="1:6" ht="15.6">
      <c r="A35" s="176" t="s">
        <v>14</v>
      </c>
      <c r="B35" s="101">
        <v>372.67399999999998</v>
      </c>
      <c r="C35" s="102">
        <v>63.4</v>
      </c>
      <c r="D35" s="101">
        <v>303.86799999999999</v>
      </c>
      <c r="E35" s="102">
        <v>529.14300000000003</v>
      </c>
      <c r="F35" s="103">
        <v>1458</v>
      </c>
    </row>
    <row r="36" spans="1:6" ht="15.6">
      <c r="A36" s="176" t="s">
        <v>12</v>
      </c>
      <c r="B36" s="101">
        <v>112.002</v>
      </c>
      <c r="C36" s="102">
        <v>22.15</v>
      </c>
      <c r="D36" s="101">
        <v>176.34399999999999</v>
      </c>
      <c r="E36" s="102">
        <v>278.98399999999998</v>
      </c>
      <c r="F36" s="103">
        <v>547.28599999999994</v>
      </c>
    </row>
    <row r="37" spans="1:6" ht="15.6">
      <c r="A37" s="176" t="s">
        <v>9</v>
      </c>
      <c r="B37" s="101">
        <v>41.201999999999998</v>
      </c>
      <c r="C37" s="102">
        <v>17.989999999999998</v>
      </c>
      <c r="D37" s="101">
        <v>160.232</v>
      </c>
      <c r="E37" s="102">
        <v>238.52500000000001</v>
      </c>
      <c r="F37" s="103">
        <v>396.10300000000001</v>
      </c>
    </row>
    <row r="38" spans="1:6" ht="15.6">
      <c r="A38" s="176" t="s">
        <v>4</v>
      </c>
      <c r="B38" s="101">
        <v>40.524000000000001</v>
      </c>
      <c r="C38" s="102">
        <v>21.277000000000001</v>
      </c>
      <c r="D38" s="101">
        <v>191.48</v>
      </c>
      <c r="E38" s="102">
        <v>238.99299999999999</v>
      </c>
      <c r="F38" s="103">
        <v>365.62400000000002</v>
      </c>
    </row>
    <row r="39" spans="1:6" ht="15.6">
      <c r="A39" s="176" t="s">
        <v>2</v>
      </c>
      <c r="B39" s="101">
        <v>113.535</v>
      </c>
      <c r="C39" s="102">
        <v>38.886000000000003</v>
      </c>
      <c r="D39" s="101">
        <v>340.99200000000002</v>
      </c>
      <c r="E39" s="102">
        <v>458.55900000000003</v>
      </c>
      <c r="F39" s="103">
        <v>924.72400000000005</v>
      </c>
    </row>
    <row r="40" spans="1:6" ht="15.6">
      <c r="A40" s="176" t="s">
        <v>6</v>
      </c>
      <c r="B40" s="101">
        <v>242.268</v>
      </c>
      <c r="C40" s="102">
        <v>37.954000000000001</v>
      </c>
      <c r="D40" s="101">
        <v>253.26300000000001</v>
      </c>
      <c r="E40" s="102">
        <v>370.40100000000001</v>
      </c>
      <c r="F40" s="103">
        <v>974.93299999999999</v>
      </c>
    </row>
    <row r="41" spans="1:6" ht="15.6">
      <c r="A41" s="176" t="s">
        <v>10</v>
      </c>
      <c r="B41" s="101">
        <v>28.69</v>
      </c>
      <c r="C41" s="102">
        <v>12.939</v>
      </c>
      <c r="D41" s="101">
        <v>178.4</v>
      </c>
      <c r="E41" s="102">
        <v>227.298</v>
      </c>
      <c r="F41" s="103">
        <v>363.00099999999998</v>
      </c>
    </row>
    <row r="42" spans="1:6" ht="16.2" thickBot="1">
      <c r="A42" s="176" t="s">
        <v>13</v>
      </c>
      <c r="B42" s="101">
        <v>48.762</v>
      </c>
      <c r="C42" s="102">
        <v>15.808</v>
      </c>
      <c r="D42" s="101">
        <v>210.84800000000001</v>
      </c>
      <c r="E42" s="102">
        <v>280.24</v>
      </c>
      <c r="F42" s="103">
        <v>424.69400000000002</v>
      </c>
    </row>
    <row r="43" spans="1:6" ht="15" customHeight="1" thickBot="1">
      <c r="A43" s="104" t="s">
        <v>87</v>
      </c>
      <c r="B43" s="108">
        <v>1469.077</v>
      </c>
      <c r="C43" s="105">
        <v>362.72500000000002</v>
      </c>
      <c r="D43" s="108">
        <v>3095.5410000000002</v>
      </c>
      <c r="E43" s="105">
        <v>4330.808</v>
      </c>
      <c r="F43" s="109">
        <v>8870.3430000000008</v>
      </c>
    </row>
    <row r="44" spans="1:6" ht="15.6">
      <c r="A44" s="184" t="s">
        <v>568</v>
      </c>
      <c r="B44" s="185"/>
      <c r="C44" s="185"/>
      <c r="D44" s="185"/>
      <c r="E44" s="185"/>
      <c r="F44" s="185"/>
    </row>
  </sheetData>
  <mergeCells count="3">
    <mergeCell ref="A1:F1"/>
    <mergeCell ref="B20:F24"/>
    <mergeCell ref="A27:F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4" verticalDpi="4294967294" r:id="rId1"/>
  <headerFooter>
    <oddHeader>&amp;R&amp;10Příloha č. 13a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="80" zoomScaleNormal="80" zoomScaleSheetLayoutView="80" workbookViewId="0">
      <selection sqref="A1:F1"/>
    </sheetView>
  </sheetViews>
  <sheetFormatPr defaultColWidth="9.109375" defaultRowHeight="14.4"/>
  <cols>
    <col min="1" max="1" width="23.5546875" style="2" customWidth="1"/>
    <col min="2" max="6" width="16.88671875" style="2" customWidth="1"/>
    <col min="7" max="7" width="11.33203125" style="2" bestFit="1" customWidth="1"/>
    <col min="8" max="16384" width="9.109375" style="2"/>
  </cols>
  <sheetData>
    <row r="1" spans="1:6" ht="36" customHeight="1" thickBot="1">
      <c r="A1" s="822" t="s">
        <v>521</v>
      </c>
      <c r="B1" s="823"/>
      <c r="C1" s="823"/>
      <c r="D1" s="823"/>
      <c r="E1" s="823"/>
      <c r="F1" s="824"/>
    </row>
    <row r="2" spans="1:6" ht="36" customHeight="1" thickBot="1">
      <c r="A2" s="561" t="s">
        <v>254</v>
      </c>
      <c r="B2" s="110" t="s">
        <v>147</v>
      </c>
      <c r="C2" s="562" t="s">
        <v>88</v>
      </c>
      <c r="D2" s="110" t="s">
        <v>89</v>
      </c>
      <c r="E2" s="562" t="s">
        <v>90</v>
      </c>
      <c r="F2" s="110" t="s">
        <v>91</v>
      </c>
    </row>
    <row r="3" spans="1:6" ht="15.75" customHeight="1">
      <c r="A3" s="200" t="s">
        <v>381</v>
      </c>
      <c r="B3" s="201">
        <v>152.01249999999999</v>
      </c>
      <c r="C3" s="202">
        <v>0</v>
      </c>
      <c r="D3" s="201">
        <v>0</v>
      </c>
      <c r="E3" s="202">
        <v>0</v>
      </c>
      <c r="F3" s="201">
        <v>596.94885999999997</v>
      </c>
    </row>
    <row r="4" spans="1:6" ht="15" customHeight="1">
      <c r="A4" s="200" t="s">
        <v>86</v>
      </c>
      <c r="B4" s="201">
        <v>123599.12109999999</v>
      </c>
      <c r="C4" s="202">
        <v>1105</v>
      </c>
      <c r="D4" s="201">
        <v>15633</v>
      </c>
      <c r="E4" s="202">
        <v>1108080.7505099999</v>
      </c>
      <c r="F4" s="201">
        <v>3390528.5481499997</v>
      </c>
    </row>
    <row r="5" spans="1:6" ht="15" customHeight="1">
      <c r="A5" s="200" t="s">
        <v>3</v>
      </c>
      <c r="B5" s="201">
        <v>149483.48000000001</v>
      </c>
      <c r="C5" s="202">
        <v>790</v>
      </c>
      <c r="D5" s="201">
        <v>10767</v>
      </c>
      <c r="E5" s="202">
        <v>316254.20162000001</v>
      </c>
      <c r="F5" s="201">
        <v>1460891.73006</v>
      </c>
    </row>
    <row r="6" spans="1:6" ht="15" customHeight="1">
      <c r="A6" s="200" t="s">
        <v>11</v>
      </c>
      <c r="B6" s="201">
        <v>272971.83250000002</v>
      </c>
      <c r="C6" s="202">
        <v>1420</v>
      </c>
      <c r="D6" s="201">
        <v>19470.686000000002</v>
      </c>
      <c r="E6" s="202">
        <v>830482.15225999989</v>
      </c>
      <c r="F6" s="201">
        <v>2932435.3427399998</v>
      </c>
    </row>
    <row r="7" spans="1:6" ht="15" customHeight="1">
      <c r="A7" s="200" t="s">
        <v>5</v>
      </c>
      <c r="B7" s="201">
        <v>87223.860280000008</v>
      </c>
      <c r="C7" s="202">
        <v>380</v>
      </c>
      <c r="D7" s="201">
        <v>5843</v>
      </c>
      <c r="E7" s="202">
        <v>252096.79855000004</v>
      </c>
      <c r="F7" s="201">
        <v>587425.69448000006</v>
      </c>
    </row>
    <row r="8" spans="1:6" ht="15" customHeight="1">
      <c r="A8" s="200" t="s">
        <v>8</v>
      </c>
      <c r="B8" s="201">
        <v>133817.36319999999</v>
      </c>
      <c r="C8" s="202">
        <v>690</v>
      </c>
      <c r="D8" s="201">
        <v>9118</v>
      </c>
      <c r="E8" s="202">
        <v>305930.35530000005</v>
      </c>
      <c r="F8" s="201">
        <v>1258134.4991300001</v>
      </c>
    </row>
    <row r="9" spans="1:6" ht="15" customHeight="1">
      <c r="A9" s="200" t="s">
        <v>7</v>
      </c>
      <c r="B9" s="201">
        <v>120000.37782999998</v>
      </c>
      <c r="C9" s="202">
        <v>560</v>
      </c>
      <c r="D9" s="201">
        <v>7727</v>
      </c>
      <c r="E9" s="202">
        <v>384717.65629000001</v>
      </c>
      <c r="F9" s="201">
        <v>1054637.7185</v>
      </c>
    </row>
    <row r="10" spans="1:6" ht="15" customHeight="1">
      <c r="A10" s="200" t="s">
        <v>14</v>
      </c>
      <c r="B10" s="201">
        <v>432953.18000999995</v>
      </c>
      <c r="C10" s="202">
        <v>1760</v>
      </c>
      <c r="D10" s="201">
        <v>24828.848119999999</v>
      </c>
      <c r="E10" s="202">
        <v>1664678.0156599998</v>
      </c>
      <c r="F10" s="201">
        <v>2684185.8948099995</v>
      </c>
    </row>
    <row r="11" spans="1:6" ht="15" customHeight="1">
      <c r="A11" s="200" t="s">
        <v>12</v>
      </c>
      <c r="B11" s="201">
        <v>175396.09809999997</v>
      </c>
      <c r="C11" s="202">
        <v>780</v>
      </c>
      <c r="D11" s="201">
        <v>11165.5</v>
      </c>
      <c r="E11" s="202">
        <v>409230.58616000012</v>
      </c>
      <c r="F11" s="201">
        <v>1441090.2124000001</v>
      </c>
    </row>
    <row r="12" spans="1:6" ht="15" customHeight="1">
      <c r="A12" s="200" t="s">
        <v>9</v>
      </c>
      <c r="B12" s="201">
        <v>122037.25731</v>
      </c>
      <c r="C12" s="202">
        <v>665</v>
      </c>
      <c r="D12" s="201">
        <v>8504</v>
      </c>
      <c r="E12" s="202">
        <v>245718.80477000002</v>
      </c>
      <c r="F12" s="201">
        <v>1197971.0724599999</v>
      </c>
    </row>
    <row r="13" spans="1:6" ht="15" customHeight="1">
      <c r="A13" s="200" t="s">
        <v>4</v>
      </c>
      <c r="B13" s="201">
        <v>98223.611409999998</v>
      </c>
      <c r="C13" s="202">
        <v>645</v>
      </c>
      <c r="D13" s="201">
        <v>7948</v>
      </c>
      <c r="E13" s="202">
        <v>210362.47413999998</v>
      </c>
      <c r="F13" s="201">
        <v>1305588.1539099999</v>
      </c>
    </row>
    <row r="14" spans="1:6" ht="15" customHeight="1">
      <c r="A14" s="200" t="s">
        <v>2</v>
      </c>
      <c r="B14" s="201">
        <v>249028.82526000001</v>
      </c>
      <c r="C14" s="202">
        <v>1510</v>
      </c>
      <c r="D14" s="201">
        <v>19524</v>
      </c>
      <c r="E14" s="202">
        <v>487894.25735999999</v>
      </c>
      <c r="F14" s="201">
        <v>3399988.6777999997</v>
      </c>
    </row>
    <row r="15" spans="1:6" ht="15" customHeight="1">
      <c r="A15" s="200" t="s">
        <v>6</v>
      </c>
      <c r="B15" s="201">
        <v>309824.39605000004</v>
      </c>
      <c r="C15" s="202">
        <v>905</v>
      </c>
      <c r="D15" s="201">
        <v>19168.597000000002</v>
      </c>
      <c r="E15" s="202">
        <v>1103044.9622099998</v>
      </c>
      <c r="F15" s="201">
        <v>1803458.3350100003</v>
      </c>
    </row>
    <row r="16" spans="1:6" ht="15" customHeight="1">
      <c r="A16" s="200" t="s">
        <v>10</v>
      </c>
      <c r="B16" s="201">
        <v>117113.52099999999</v>
      </c>
      <c r="C16" s="202">
        <v>535</v>
      </c>
      <c r="D16" s="201">
        <v>7790</v>
      </c>
      <c r="E16" s="202">
        <v>171242.68906</v>
      </c>
      <c r="F16" s="201">
        <v>1171231.8259999999</v>
      </c>
    </row>
    <row r="17" spans="1:7" ht="15" customHeight="1" thickBot="1">
      <c r="A17" s="200" t="s">
        <v>13</v>
      </c>
      <c r="B17" s="201">
        <v>134910.01585</v>
      </c>
      <c r="C17" s="202">
        <v>780</v>
      </c>
      <c r="D17" s="201">
        <v>8223</v>
      </c>
      <c r="E17" s="202">
        <v>225654.74391999998</v>
      </c>
      <c r="F17" s="201">
        <v>1306083.38384</v>
      </c>
    </row>
    <row r="18" spans="1:7" ht="15" customHeight="1" thickBot="1">
      <c r="A18" s="113" t="s">
        <v>87</v>
      </c>
      <c r="B18" s="203">
        <v>2526734.9524000003</v>
      </c>
      <c r="C18" s="203">
        <v>12525</v>
      </c>
      <c r="D18" s="203">
        <v>175710.63112000001</v>
      </c>
      <c r="E18" s="203">
        <v>7715388.4478099998</v>
      </c>
      <c r="F18" s="203">
        <v>24994248.038149998</v>
      </c>
      <c r="G18" s="148"/>
    </row>
    <row r="19" spans="1:7">
      <c r="A19" s="2" t="s">
        <v>382</v>
      </c>
      <c r="G19" s="148"/>
    </row>
    <row r="20" spans="1:7">
      <c r="A20" s="147" t="s">
        <v>146</v>
      </c>
    </row>
    <row r="21" spans="1:7" ht="15" thickBot="1"/>
    <row r="22" spans="1:7" ht="30" customHeight="1" thickBot="1">
      <c r="A22" s="822" t="s">
        <v>522</v>
      </c>
      <c r="B22" s="823"/>
      <c r="C22" s="823"/>
      <c r="D22" s="823"/>
      <c r="E22" s="823"/>
      <c r="F22" s="824"/>
      <c r="G22" s="148"/>
    </row>
    <row r="23" spans="1:7" ht="38.25" customHeight="1" thickBot="1">
      <c r="A23" s="110" t="s">
        <v>254</v>
      </c>
      <c r="B23" s="110" t="s">
        <v>147</v>
      </c>
      <c r="C23" s="562" t="s">
        <v>88</v>
      </c>
      <c r="D23" s="110" t="s">
        <v>89</v>
      </c>
      <c r="E23" s="562" t="s">
        <v>90</v>
      </c>
      <c r="F23" s="110" t="s">
        <v>91</v>
      </c>
    </row>
    <row r="24" spans="1:7" ht="15" customHeight="1">
      <c r="A24" s="204" t="s">
        <v>86</v>
      </c>
      <c r="B24" s="115">
        <v>161308</v>
      </c>
      <c r="C24" s="116">
        <v>221</v>
      </c>
      <c r="D24" s="117">
        <v>1368</v>
      </c>
      <c r="E24" s="116">
        <v>244266</v>
      </c>
      <c r="F24" s="117">
        <v>423285</v>
      </c>
    </row>
    <row r="25" spans="1:7" ht="15" customHeight="1">
      <c r="A25" s="204" t="s">
        <v>3</v>
      </c>
      <c r="B25" s="115">
        <v>188519</v>
      </c>
      <c r="C25" s="116">
        <v>158</v>
      </c>
      <c r="D25" s="115">
        <v>961</v>
      </c>
      <c r="E25" s="116">
        <v>99276</v>
      </c>
      <c r="F25" s="115">
        <v>203071</v>
      </c>
    </row>
    <row r="26" spans="1:7" ht="15" customHeight="1">
      <c r="A26" s="204" t="s">
        <v>11</v>
      </c>
      <c r="B26" s="115">
        <v>345520</v>
      </c>
      <c r="C26" s="116">
        <v>286</v>
      </c>
      <c r="D26" s="115">
        <v>1727</v>
      </c>
      <c r="E26" s="116">
        <v>230521</v>
      </c>
      <c r="F26" s="115">
        <v>394020</v>
      </c>
    </row>
    <row r="27" spans="1:7" ht="15" customHeight="1">
      <c r="A27" s="204" t="s">
        <v>5</v>
      </c>
      <c r="B27" s="115">
        <v>115231</v>
      </c>
      <c r="C27" s="116">
        <v>76</v>
      </c>
      <c r="D27" s="115">
        <v>513</v>
      </c>
      <c r="E27" s="116">
        <v>75067</v>
      </c>
      <c r="F27" s="115">
        <v>84316</v>
      </c>
    </row>
    <row r="28" spans="1:7" ht="15" customHeight="1">
      <c r="A28" s="204" t="s">
        <v>8</v>
      </c>
      <c r="B28" s="115">
        <v>168499</v>
      </c>
      <c r="C28" s="116">
        <v>138</v>
      </c>
      <c r="D28" s="115">
        <v>811</v>
      </c>
      <c r="E28" s="116">
        <v>92872</v>
      </c>
      <c r="F28" s="115">
        <v>173608</v>
      </c>
    </row>
    <row r="29" spans="1:7" ht="15" customHeight="1">
      <c r="A29" s="204" t="s">
        <v>7</v>
      </c>
      <c r="B29" s="115">
        <v>154220</v>
      </c>
      <c r="C29" s="116">
        <v>112</v>
      </c>
      <c r="D29" s="115">
        <v>680</v>
      </c>
      <c r="E29" s="116">
        <v>110985</v>
      </c>
      <c r="F29" s="115">
        <v>144343</v>
      </c>
    </row>
    <row r="30" spans="1:7" ht="15" customHeight="1">
      <c r="A30" s="204" t="s">
        <v>14</v>
      </c>
      <c r="B30" s="115">
        <v>566858</v>
      </c>
      <c r="C30" s="116">
        <v>354</v>
      </c>
      <c r="D30" s="115">
        <v>2192</v>
      </c>
      <c r="E30" s="116">
        <v>517161</v>
      </c>
      <c r="F30" s="115">
        <v>371435</v>
      </c>
    </row>
    <row r="31" spans="1:7" ht="15" customHeight="1">
      <c r="A31" s="204" t="s">
        <v>12</v>
      </c>
      <c r="B31" s="115">
        <v>222978</v>
      </c>
      <c r="C31" s="116">
        <v>157</v>
      </c>
      <c r="D31" s="115">
        <v>999</v>
      </c>
      <c r="E31" s="116">
        <v>126204</v>
      </c>
      <c r="F31" s="115">
        <v>196948</v>
      </c>
    </row>
    <row r="32" spans="1:7" ht="15" customHeight="1">
      <c r="A32" s="204" t="s">
        <v>9</v>
      </c>
      <c r="B32" s="115">
        <v>152029</v>
      </c>
      <c r="C32" s="116">
        <v>133</v>
      </c>
      <c r="D32" s="115">
        <v>760</v>
      </c>
      <c r="E32" s="116">
        <v>78091</v>
      </c>
      <c r="F32" s="115">
        <v>165090</v>
      </c>
    </row>
    <row r="33" spans="1:6" ht="15" customHeight="1">
      <c r="A33" s="204" t="s">
        <v>4</v>
      </c>
      <c r="B33" s="115">
        <v>124990</v>
      </c>
      <c r="C33" s="116">
        <v>130</v>
      </c>
      <c r="D33" s="115">
        <v>704</v>
      </c>
      <c r="E33" s="116">
        <v>62600</v>
      </c>
      <c r="F33" s="115">
        <v>177200</v>
      </c>
    </row>
    <row r="34" spans="1:6" ht="15" customHeight="1">
      <c r="A34" s="204" t="s">
        <v>2</v>
      </c>
      <c r="B34" s="115">
        <v>319189</v>
      </c>
      <c r="C34" s="116">
        <v>302</v>
      </c>
      <c r="D34" s="115">
        <v>1721</v>
      </c>
      <c r="E34" s="116">
        <v>144942</v>
      </c>
      <c r="F34" s="115">
        <v>458570</v>
      </c>
    </row>
    <row r="35" spans="1:6" ht="15" customHeight="1">
      <c r="A35" s="204" t="s">
        <v>6</v>
      </c>
      <c r="B35" s="115">
        <v>417684</v>
      </c>
      <c r="C35" s="116">
        <v>182</v>
      </c>
      <c r="D35" s="115">
        <v>1673</v>
      </c>
      <c r="E35" s="116">
        <v>299002</v>
      </c>
      <c r="F35" s="115">
        <v>256392</v>
      </c>
    </row>
    <row r="36" spans="1:6" ht="15" customHeight="1">
      <c r="A36" s="204" t="s">
        <v>10</v>
      </c>
      <c r="B36" s="115">
        <v>143059</v>
      </c>
      <c r="C36" s="116">
        <v>107</v>
      </c>
      <c r="D36" s="115">
        <v>706</v>
      </c>
      <c r="E36" s="116">
        <v>60187</v>
      </c>
      <c r="F36" s="115">
        <v>158942</v>
      </c>
    </row>
    <row r="37" spans="1:6" ht="15" customHeight="1" thickBot="1">
      <c r="A37" s="204" t="s">
        <v>13</v>
      </c>
      <c r="B37" s="115">
        <v>163731</v>
      </c>
      <c r="C37" s="116">
        <v>156</v>
      </c>
      <c r="D37" s="115">
        <v>745</v>
      </c>
      <c r="E37" s="116">
        <v>81771</v>
      </c>
      <c r="F37" s="115">
        <v>178291</v>
      </c>
    </row>
    <row r="38" spans="1:6" ht="15" customHeight="1" thickBot="1">
      <c r="A38" s="113" t="s">
        <v>87</v>
      </c>
      <c r="B38" s="119">
        <v>3243815</v>
      </c>
      <c r="C38" s="119">
        <v>2512</v>
      </c>
      <c r="D38" s="119">
        <v>15560</v>
      </c>
      <c r="E38" s="120">
        <v>2222945</v>
      </c>
      <c r="F38" s="119">
        <v>3385511</v>
      </c>
    </row>
    <row r="39" spans="1:6">
      <c r="A39" s="147" t="s">
        <v>568</v>
      </c>
    </row>
  </sheetData>
  <mergeCells count="2">
    <mergeCell ref="A1:F1"/>
    <mergeCell ref="A22:F22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r:id="rId1"/>
  <headerFooter>
    <oddHeader>&amp;RPříloha č. 13b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view="pageBreakPreview" zoomScale="70" zoomScaleNormal="100" zoomScaleSheetLayoutView="70" workbookViewId="0">
      <selection sqref="A1:K1"/>
    </sheetView>
  </sheetViews>
  <sheetFormatPr defaultColWidth="9.109375" defaultRowHeight="14.4"/>
  <cols>
    <col min="1" max="1" width="23.44140625" style="2" customWidth="1"/>
    <col min="2" max="11" width="15.6640625" style="2" customWidth="1"/>
    <col min="12" max="12" width="9.109375" style="2"/>
    <col min="13" max="13" width="18.33203125" style="149" customWidth="1"/>
    <col min="14" max="14" width="9.109375" style="149"/>
    <col min="15" max="15" width="14.44140625" style="149" customWidth="1"/>
    <col min="16" max="16" width="13.109375" style="149" customWidth="1"/>
    <col min="17" max="17" width="12.109375" style="149" customWidth="1"/>
    <col min="18" max="18" width="14.109375" style="149" customWidth="1"/>
    <col min="19" max="19" width="11.44140625" style="149" customWidth="1"/>
    <col min="20" max="22" width="9.88671875" style="149" bestFit="1" customWidth="1"/>
    <col min="23" max="23" width="9.44140625" style="149" bestFit="1" customWidth="1"/>
    <col min="24" max="24" width="12.33203125" style="149" bestFit="1" customWidth="1"/>
    <col min="25" max="16384" width="9.109375" style="2"/>
  </cols>
  <sheetData>
    <row r="1" spans="1:11" ht="30" customHeight="1" thickBot="1">
      <c r="A1" s="825" t="s">
        <v>523</v>
      </c>
      <c r="B1" s="826"/>
      <c r="C1" s="826"/>
      <c r="D1" s="826"/>
      <c r="E1" s="826"/>
      <c r="F1" s="826"/>
      <c r="G1" s="826"/>
      <c r="H1" s="826"/>
      <c r="I1" s="826"/>
      <c r="J1" s="826"/>
      <c r="K1" s="827"/>
    </row>
    <row r="2" spans="1:11" ht="17.25" customHeight="1" thickBot="1">
      <c r="A2" s="828" t="s">
        <v>254</v>
      </c>
      <c r="B2" s="831" t="s">
        <v>82</v>
      </c>
      <c r="C2" s="832"/>
      <c r="D2" s="832"/>
      <c r="E2" s="832"/>
      <c r="F2" s="832"/>
      <c r="G2" s="832"/>
      <c r="H2" s="832"/>
      <c r="I2" s="832"/>
      <c r="J2" s="832"/>
      <c r="K2" s="833"/>
    </row>
    <row r="3" spans="1:11" ht="17.25" customHeight="1" thickBot="1">
      <c r="A3" s="829"/>
      <c r="B3" s="834" t="s">
        <v>100</v>
      </c>
      <c r="C3" s="835"/>
      <c r="D3" s="835"/>
      <c r="E3" s="835"/>
      <c r="F3" s="836"/>
      <c r="G3" s="834" t="s">
        <v>95</v>
      </c>
      <c r="H3" s="835"/>
      <c r="I3" s="835"/>
      <c r="J3" s="835"/>
      <c r="K3" s="836"/>
    </row>
    <row r="4" spans="1:11" ht="63.75" customHeight="1" thickBot="1">
      <c r="A4" s="830"/>
      <c r="B4" s="110" t="s">
        <v>148</v>
      </c>
      <c r="C4" s="562" t="s">
        <v>97</v>
      </c>
      <c r="D4" s="110" t="s">
        <v>149</v>
      </c>
      <c r="E4" s="562" t="s">
        <v>96</v>
      </c>
      <c r="F4" s="110" t="s">
        <v>150</v>
      </c>
      <c r="G4" s="562" t="s">
        <v>148</v>
      </c>
      <c r="H4" s="110" t="s">
        <v>97</v>
      </c>
      <c r="I4" s="110" t="s">
        <v>149</v>
      </c>
      <c r="J4" s="562" t="s">
        <v>96</v>
      </c>
      <c r="K4" s="110" t="s">
        <v>150</v>
      </c>
    </row>
    <row r="5" spans="1:11" ht="17.25" customHeight="1">
      <c r="A5" s="204" t="s">
        <v>86</v>
      </c>
      <c r="B5" s="111">
        <v>1233</v>
      </c>
      <c r="C5" s="205">
        <v>156902.04</v>
      </c>
      <c r="D5" s="205">
        <v>97387.345000000001</v>
      </c>
      <c r="E5" s="112">
        <v>1100</v>
      </c>
      <c r="F5" s="205">
        <v>525.79300000000001</v>
      </c>
      <c r="G5" s="115">
        <v>143</v>
      </c>
      <c r="H5" s="116">
        <v>13295</v>
      </c>
      <c r="I5" s="115">
        <v>16294</v>
      </c>
      <c r="J5" s="116">
        <v>45</v>
      </c>
      <c r="K5" s="115">
        <v>5</v>
      </c>
    </row>
    <row r="6" spans="1:11" ht="17.25" customHeight="1">
      <c r="A6" s="204" t="s">
        <v>3</v>
      </c>
      <c r="B6" s="111">
        <v>1040</v>
      </c>
      <c r="C6" s="111">
        <v>114592.07351999999</v>
      </c>
      <c r="D6" s="111">
        <v>65868.990000000005</v>
      </c>
      <c r="E6" s="112">
        <v>1225</v>
      </c>
      <c r="F6" s="111">
        <v>2098.4</v>
      </c>
      <c r="G6" s="115">
        <v>120</v>
      </c>
      <c r="H6" s="116">
        <v>8531</v>
      </c>
      <c r="I6" s="115">
        <v>11131</v>
      </c>
      <c r="J6" s="116">
        <v>49</v>
      </c>
      <c r="K6" s="115">
        <v>27</v>
      </c>
    </row>
    <row r="7" spans="1:11" ht="17.25" customHeight="1">
      <c r="A7" s="204" t="s">
        <v>11</v>
      </c>
      <c r="B7" s="111">
        <v>1342</v>
      </c>
      <c r="C7" s="111">
        <v>184384.17199999999</v>
      </c>
      <c r="D7" s="111">
        <v>107948.986</v>
      </c>
      <c r="E7" s="112">
        <v>1970.3720000000001</v>
      </c>
      <c r="F7" s="111">
        <v>1542.9159999999999</v>
      </c>
      <c r="G7" s="115">
        <v>155</v>
      </c>
      <c r="H7" s="116">
        <v>13725</v>
      </c>
      <c r="I7" s="115">
        <v>18033</v>
      </c>
      <c r="J7" s="116">
        <v>79</v>
      </c>
      <c r="K7" s="115">
        <v>25</v>
      </c>
    </row>
    <row r="8" spans="1:11" ht="17.25" customHeight="1">
      <c r="A8" s="204" t="s">
        <v>5</v>
      </c>
      <c r="B8" s="111">
        <v>858</v>
      </c>
      <c r="C8" s="111">
        <v>88521.058000000005</v>
      </c>
      <c r="D8" s="111">
        <v>54810.137999999999</v>
      </c>
      <c r="E8" s="112">
        <v>985.48</v>
      </c>
      <c r="F8" s="111">
        <v>832.93600000000004</v>
      </c>
      <c r="G8" s="115">
        <v>98</v>
      </c>
      <c r="H8" s="116">
        <v>6998</v>
      </c>
      <c r="I8" s="115">
        <v>9075</v>
      </c>
      <c r="J8" s="116">
        <v>40</v>
      </c>
      <c r="K8" s="115">
        <v>12</v>
      </c>
    </row>
    <row r="9" spans="1:11" ht="17.25" customHeight="1">
      <c r="A9" s="204" t="s">
        <v>8</v>
      </c>
      <c r="B9" s="111">
        <v>793</v>
      </c>
      <c r="C9" s="111">
        <v>97361.805999999997</v>
      </c>
      <c r="D9" s="111">
        <v>56322.004999999997</v>
      </c>
      <c r="E9" s="112">
        <v>1275</v>
      </c>
      <c r="F9" s="111">
        <v>1740.3109999999999</v>
      </c>
      <c r="G9" s="115">
        <v>91</v>
      </c>
      <c r="H9" s="116">
        <v>7097</v>
      </c>
      <c r="I9" s="115">
        <v>9413</v>
      </c>
      <c r="J9" s="116">
        <v>51</v>
      </c>
      <c r="K9" s="115">
        <v>19</v>
      </c>
    </row>
    <row r="10" spans="1:11" ht="17.25" customHeight="1">
      <c r="A10" s="204" t="s">
        <v>7</v>
      </c>
      <c r="B10" s="111">
        <v>772</v>
      </c>
      <c r="C10" s="111">
        <v>98957.001380000002</v>
      </c>
      <c r="D10" s="111">
        <v>61244.163</v>
      </c>
      <c r="E10" s="112">
        <v>1392.74</v>
      </c>
      <c r="F10" s="111">
        <v>771.3</v>
      </c>
      <c r="G10" s="115">
        <v>89</v>
      </c>
      <c r="H10" s="116">
        <v>7534</v>
      </c>
      <c r="I10" s="115">
        <v>10080</v>
      </c>
      <c r="J10" s="116">
        <v>58</v>
      </c>
      <c r="K10" s="115">
        <v>9</v>
      </c>
    </row>
    <row r="11" spans="1:11" ht="17.25" customHeight="1">
      <c r="A11" s="204" t="s">
        <v>14</v>
      </c>
      <c r="B11" s="111">
        <v>3253</v>
      </c>
      <c r="C11" s="111">
        <v>341600.35600000003</v>
      </c>
      <c r="D11" s="111">
        <v>220105.99400000001</v>
      </c>
      <c r="E11" s="112">
        <v>3900</v>
      </c>
      <c r="F11" s="111">
        <v>4314.5919999999996</v>
      </c>
      <c r="G11" s="115">
        <v>368</v>
      </c>
      <c r="H11" s="116">
        <v>26076</v>
      </c>
      <c r="I11" s="115">
        <v>36736</v>
      </c>
      <c r="J11" s="116">
        <v>156</v>
      </c>
      <c r="K11" s="115">
        <v>64</v>
      </c>
    </row>
    <row r="12" spans="1:11" ht="17.25" customHeight="1">
      <c r="A12" s="204" t="s">
        <v>12</v>
      </c>
      <c r="B12" s="111">
        <v>788</v>
      </c>
      <c r="C12" s="111">
        <v>124160.273</v>
      </c>
      <c r="D12" s="111">
        <v>74058.488610000015</v>
      </c>
      <c r="E12" s="112">
        <v>1500</v>
      </c>
      <c r="F12" s="111">
        <v>875.44719999999995</v>
      </c>
      <c r="G12" s="115">
        <v>94</v>
      </c>
      <c r="H12" s="116">
        <v>9616</v>
      </c>
      <c r="I12" s="115">
        <v>12365</v>
      </c>
      <c r="J12" s="116">
        <v>60</v>
      </c>
      <c r="K12" s="115">
        <v>15</v>
      </c>
    </row>
    <row r="13" spans="1:11" ht="17.25" customHeight="1">
      <c r="A13" s="204" t="s">
        <v>9</v>
      </c>
      <c r="B13" s="111">
        <v>948</v>
      </c>
      <c r="C13" s="111">
        <v>106959.204</v>
      </c>
      <c r="D13" s="111">
        <v>61484.512000000002</v>
      </c>
      <c r="E13" s="112">
        <v>750</v>
      </c>
      <c r="F13" s="111">
        <v>749.92496999999992</v>
      </c>
      <c r="G13" s="115">
        <v>106</v>
      </c>
      <c r="H13" s="116">
        <v>7721</v>
      </c>
      <c r="I13" s="115">
        <v>10120</v>
      </c>
      <c r="J13" s="116">
        <v>30</v>
      </c>
      <c r="K13" s="115">
        <v>13</v>
      </c>
    </row>
    <row r="14" spans="1:11" ht="17.25" customHeight="1">
      <c r="A14" s="204" t="s">
        <v>4</v>
      </c>
      <c r="B14" s="111">
        <v>955</v>
      </c>
      <c r="C14" s="111">
        <v>119225.46199999998</v>
      </c>
      <c r="D14" s="111">
        <v>71507.703250000006</v>
      </c>
      <c r="E14" s="112">
        <v>1298.673</v>
      </c>
      <c r="F14" s="111">
        <v>852.33699999999999</v>
      </c>
      <c r="G14" s="115">
        <v>108</v>
      </c>
      <c r="H14" s="116">
        <v>9334</v>
      </c>
      <c r="I14" s="115">
        <v>11768</v>
      </c>
      <c r="J14" s="116">
        <v>54</v>
      </c>
      <c r="K14" s="115">
        <v>13</v>
      </c>
    </row>
    <row r="15" spans="1:11" ht="17.25" customHeight="1">
      <c r="A15" s="204" t="s">
        <v>2</v>
      </c>
      <c r="B15" s="111">
        <v>2016</v>
      </c>
      <c r="C15" s="111">
        <v>217333.03200000001</v>
      </c>
      <c r="D15" s="111">
        <v>126726.56014999999</v>
      </c>
      <c r="E15" s="112">
        <v>2275</v>
      </c>
      <c r="F15" s="111">
        <v>1933.9480000000001</v>
      </c>
      <c r="G15" s="115">
        <v>229</v>
      </c>
      <c r="H15" s="116">
        <v>17274</v>
      </c>
      <c r="I15" s="115">
        <v>21269</v>
      </c>
      <c r="J15" s="116">
        <v>91</v>
      </c>
      <c r="K15" s="115">
        <v>23</v>
      </c>
    </row>
    <row r="16" spans="1:11" ht="17.25" customHeight="1">
      <c r="A16" s="204" t="s">
        <v>6</v>
      </c>
      <c r="B16" s="111">
        <v>1782.86</v>
      </c>
      <c r="C16" s="111">
        <v>217970.424</v>
      </c>
      <c r="D16" s="111">
        <v>125085.34279</v>
      </c>
      <c r="E16" s="112">
        <v>2185.48</v>
      </c>
      <c r="F16" s="111">
        <v>1607.7739999999999</v>
      </c>
      <c r="G16" s="115">
        <v>201</v>
      </c>
      <c r="H16" s="116">
        <v>16554</v>
      </c>
      <c r="I16" s="115">
        <v>21089</v>
      </c>
      <c r="J16" s="116">
        <v>88</v>
      </c>
      <c r="K16" s="115">
        <v>22</v>
      </c>
    </row>
    <row r="17" spans="1:24" ht="17.25" customHeight="1">
      <c r="A17" s="204" t="s">
        <v>10</v>
      </c>
      <c r="B17" s="111">
        <v>578</v>
      </c>
      <c r="C17" s="111">
        <v>73224.770999999993</v>
      </c>
      <c r="D17" s="111">
        <v>43777.419000000002</v>
      </c>
      <c r="E17" s="112">
        <v>925</v>
      </c>
      <c r="F17" s="111">
        <v>1010.3680000000001</v>
      </c>
      <c r="G17" s="115">
        <v>64</v>
      </c>
      <c r="H17" s="116">
        <v>5579</v>
      </c>
      <c r="I17" s="115">
        <v>7244</v>
      </c>
      <c r="J17" s="116">
        <v>37</v>
      </c>
      <c r="K17" s="115">
        <v>15</v>
      </c>
    </row>
    <row r="18" spans="1:24" ht="17.25" customHeight="1" thickBot="1">
      <c r="A18" s="204" t="s">
        <v>13</v>
      </c>
      <c r="B18" s="111">
        <v>948</v>
      </c>
      <c r="C18" s="111">
        <v>88265.703999999998</v>
      </c>
      <c r="D18" s="111">
        <v>53949.258000000002</v>
      </c>
      <c r="E18" s="112">
        <v>1250</v>
      </c>
      <c r="F18" s="111">
        <v>887.21100000000001</v>
      </c>
      <c r="G18" s="220">
        <v>109</v>
      </c>
      <c r="H18" s="116">
        <v>6687</v>
      </c>
      <c r="I18" s="220">
        <v>8950</v>
      </c>
      <c r="J18" s="116">
        <v>50</v>
      </c>
      <c r="K18" s="220">
        <v>12</v>
      </c>
    </row>
    <row r="19" spans="1:24" ht="17.25" customHeight="1" thickBot="1">
      <c r="A19" s="113" t="s">
        <v>87</v>
      </c>
      <c r="B19" s="114">
        <v>17306.86</v>
      </c>
      <c r="C19" s="114">
        <v>2029457.3768999998</v>
      </c>
      <c r="D19" s="114">
        <v>1220276.9047999999</v>
      </c>
      <c r="E19" s="206">
        <v>22032.744999999999</v>
      </c>
      <c r="F19" s="114">
        <v>19743.258169999997</v>
      </c>
      <c r="G19" s="120">
        <v>1975</v>
      </c>
      <c r="H19" s="119">
        <v>156021</v>
      </c>
      <c r="I19" s="119">
        <v>203567</v>
      </c>
      <c r="J19" s="119">
        <v>888</v>
      </c>
      <c r="K19" s="119">
        <v>274</v>
      </c>
      <c r="X19" s="2"/>
    </row>
    <row r="20" spans="1:24">
      <c r="A20" s="147" t="s">
        <v>569</v>
      </c>
    </row>
    <row r="21" spans="1:24">
      <c r="A21" s="147"/>
      <c r="C21" s="47"/>
      <c r="D21" s="47"/>
      <c r="E21" s="47"/>
      <c r="F21" s="47"/>
    </row>
  </sheetData>
  <mergeCells count="5">
    <mergeCell ref="A1:K1"/>
    <mergeCell ref="A2:A4"/>
    <mergeCell ref="B2:K2"/>
    <mergeCell ref="B3:F3"/>
    <mergeCell ref="G3:K3"/>
  </mergeCells>
  <pageMargins left="0.23622047244094491" right="0.23622047244094491" top="0.74803149606299213" bottom="0.74803149606299213" header="0.31496062992125984" footer="0.31496062992125984"/>
  <pageSetup paperSize="9" scale="79" orientation="landscape" horizontalDpi="4294967294" r:id="rId1"/>
  <headerFooter>
    <oddHeader>&amp;RPříloha č. 13c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70" zoomScaleNormal="80" zoomScaleSheetLayoutView="70" workbookViewId="0">
      <selection sqref="A1:E1"/>
    </sheetView>
  </sheetViews>
  <sheetFormatPr defaultColWidth="9.109375" defaultRowHeight="14.4"/>
  <cols>
    <col min="1" max="1" width="22.44140625" style="2" customWidth="1"/>
    <col min="2" max="5" width="14.44140625" style="2" customWidth="1"/>
    <col min="6" max="7" width="9.109375" style="2"/>
    <col min="8" max="8" width="9.109375" style="2" customWidth="1"/>
    <col min="9" max="10" width="9.109375" style="2"/>
    <col min="11" max="11" width="10.44140625" style="2" bestFit="1" customWidth="1"/>
    <col min="12" max="16384" width="9.109375" style="2"/>
  </cols>
  <sheetData>
    <row r="1" spans="1:11" ht="54.75" customHeight="1" thickBot="1">
      <c r="A1" s="667" t="s">
        <v>524</v>
      </c>
      <c r="B1" s="668"/>
      <c r="C1" s="668"/>
      <c r="D1" s="668"/>
      <c r="E1" s="669"/>
    </row>
    <row r="2" spans="1:11" ht="20.25" customHeight="1" thickBot="1">
      <c r="A2" s="828" t="s">
        <v>254</v>
      </c>
      <c r="B2" s="837" t="s">
        <v>99</v>
      </c>
      <c r="C2" s="838"/>
      <c r="D2" s="838"/>
      <c r="E2" s="839"/>
    </row>
    <row r="3" spans="1:11" ht="20.25" customHeight="1" thickBot="1">
      <c r="A3" s="829"/>
      <c r="B3" s="840" t="s">
        <v>100</v>
      </c>
      <c r="C3" s="841"/>
      <c r="D3" s="840" t="s">
        <v>95</v>
      </c>
      <c r="E3" s="842"/>
    </row>
    <row r="4" spans="1:11" ht="48.75" customHeight="1" thickBot="1">
      <c r="A4" s="830"/>
      <c r="B4" s="110" t="s">
        <v>98</v>
      </c>
      <c r="C4" s="562" t="s">
        <v>151</v>
      </c>
      <c r="D4" s="110" t="s">
        <v>98</v>
      </c>
      <c r="E4" s="563" t="s">
        <v>151</v>
      </c>
    </row>
    <row r="5" spans="1:11" ht="18" customHeight="1">
      <c r="A5" s="204" t="s">
        <v>86</v>
      </c>
      <c r="B5" s="205">
        <v>143965.54999999999</v>
      </c>
      <c r="C5" s="112">
        <v>74354.561000000002</v>
      </c>
      <c r="D5" s="207">
        <v>271286</v>
      </c>
      <c r="E5" s="117">
        <v>644</v>
      </c>
      <c r="I5" s="148"/>
      <c r="J5" s="148"/>
      <c r="K5" s="148"/>
    </row>
    <row r="6" spans="1:11" ht="18" customHeight="1">
      <c r="A6" s="204" t="s">
        <v>3</v>
      </c>
      <c r="B6" s="111">
        <v>109818.8</v>
      </c>
      <c r="C6" s="112">
        <v>57766.673999999999</v>
      </c>
      <c r="D6" s="207">
        <v>205637</v>
      </c>
      <c r="E6" s="115">
        <v>401</v>
      </c>
      <c r="I6" s="148"/>
      <c r="K6" s="148"/>
    </row>
    <row r="7" spans="1:11" ht="18" customHeight="1">
      <c r="A7" s="204" t="s">
        <v>11</v>
      </c>
      <c r="B7" s="111">
        <v>202582.5</v>
      </c>
      <c r="C7" s="112">
        <v>120230.129</v>
      </c>
      <c r="D7" s="207">
        <v>380043</v>
      </c>
      <c r="E7" s="115">
        <v>875</v>
      </c>
      <c r="I7" s="148"/>
      <c r="K7" s="148"/>
    </row>
    <row r="8" spans="1:11" ht="18" customHeight="1">
      <c r="A8" s="204" t="s">
        <v>5</v>
      </c>
      <c r="B8" s="111">
        <v>39331</v>
      </c>
      <c r="C8" s="112">
        <v>22446.712</v>
      </c>
      <c r="D8" s="207">
        <v>73789</v>
      </c>
      <c r="E8" s="115">
        <v>178</v>
      </c>
      <c r="I8" s="148"/>
      <c r="K8" s="148"/>
    </row>
    <row r="9" spans="1:11" ht="18" customHeight="1">
      <c r="A9" s="204" t="s">
        <v>8</v>
      </c>
      <c r="B9" s="111">
        <v>95407.05</v>
      </c>
      <c r="C9" s="112">
        <v>53526.671000000002</v>
      </c>
      <c r="D9" s="207">
        <v>178546</v>
      </c>
      <c r="E9" s="115">
        <v>387</v>
      </c>
      <c r="I9" s="148"/>
      <c r="K9" s="148"/>
    </row>
    <row r="10" spans="1:11" ht="18" customHeight="1">
      <c r="A10" s="204" t="s">
        <v>7</v>
      </c>
      <c r="B10" s="111">
        <v>89733.35</v>
      </c>
      <c r="C10" s="112">
        <v>45048.838000000003</v>
      </c>
      <c r="D10" s="207">
        <v>168000</v>
      </c>
      <c r="E10" s="115">
        <v>328</v>
      </c>
      <c r="I10" s="148"/>
      <c r="K10" s="148"/>
    </row>
    <row r="11" spans="1:11" ht="18" customHeight="1">
      <c r="A11" s="204" t="s">
        <v>14</v>
      </c>
      <c r="B11" s="111">
        <v>161598.1</v>
      </c>
      <c r="C11" s="112">
        <v>155618.196</v>
      </c>
      <c r="D11" s="207">
        <v>302741</v>
      </c>
      <c r="E11" s="115">
        <v>1127</v>
      </c>
      <c r="I11" s="148"/>
      <c r="K11" s="148"/>
    </row>
    <row r="12" spans="1:11" ht="18" customHeight="1">
      <c r="A12" s="204" t="s">
        <v>12</v>
      </c>
      <c r="B12" s="111">
        <v>93955.48</v>
      </c>
      <c r="C12" s="112">
        <v>70818.661319999999</v>
      </c>
      <c r="D12" s="207">
        <v>175848</v>
      </c>
      <c r="E12" s="115">
        <v>496</v>
      </c>
      <c r="I12" s="148"/>
      <c r="K12" s="148"/>
    </row>
    <row r="13" spans="1:11" ht="18" customHeight="1">
      <c r="A13" s="204" t="s">
        <v>9</v>
      </c>
      <c r="B13" s="111">
        <v>85369.2</v>
      </c>
      <c r="C13" s="112">
        <v>41392.864599999994</v>
      </c>
      <c r="D13" s="207">
        <v>159896</v>
      </c>
      <c r="E13" s="115">
        <v>336</v>
      </c>
      <c r="I13" s="148"/>
      <c r="K13" s="148"/>
    </row>
    <row r="14" spans="1:11" ht="18" customHeight="1">
      <c r="A14" s="204" t="s">
        <v>4</v>
      </c>
      <c r="B14" s="111">
        <v>102011.9</v>
      </c>
      <c r="C14" s="112">
        <v>58523.008000000002</v>
      </c>
      <c r="D14" s="207">
        <v>191024</v>
      </c>
      <c r="E14" s="115">
        <v>456</v>
      </c>
      <c r="I14" s="148"/>
      <c r="K14" s="148"/>
    </row>
    <row r="15" spans="1:11" ht="18" customHeight="1">
      <c r="A15" s="204" t="s">
        <v>2</v>
      </c>
      <c r="B15" s="111">
        <v>181320.2</v>
      </c>
      <c r="C15" s="112">
        <v>91882.407000000007</v>
      </c>
      <c r="D15" s="207">
        <v>340336</v>
      </c>
      <c r="E15" s="115">
        <v>656</v>
      </c>
      <c r="I15" s="148"/>
      <c r="K15" s="148"/>
    </row>
    <row r="16" spans="1:11" ht="18" customHeight="1">
      <c r="A16" s="204" t="s">
        <v>6</v>
      </c>
      <c r="B16" s="111">
        <v>134724.79999999999</v>
      </c>
      <c r="C16" s="112">
        <v>69896.550589999999</v>
      </c>
      <c r="D16" s="207">
        <v>252774</v>
      </c>
      <c r="E16" s="115">
        <v>489</v>
      </c>
      <c r="I16" s="148"/>
      <c r="K16" s="148"/>
    </row>
    <row r="17" spans="1:11" ht="18" customHeight="1">
      <c r="A17" s="204" t="s">
        <v>10</v>
      </c>
      <c r="B17" s="111">
        <v>95174.35</v>
      </c>
      <c r="C17" s="112">
        <v>50129.069000000003</v>
      </c>
      <c r="D17" s="207">
        <v>178049</v>
      </c>
      <c r="E17" s="115">
        <v>351</v>
      </c>
      <c r="I17" s="148"/>
      <c r="K17" s="148"/>
    </row>
    <row r="18" spans="1:11" ht="18" customHeight="1" thickBot="1">
      <c r="A18" s="204" t="s">
        <v>13</v>
      </c>
      <c r="B18" s="111">
        <v>112469.35</v>
      </c>
      <c r="C18" s="112">
        <v>62675.254000000001</v>
      </c>
      <c r="D18" s="207">
        <v>210408</v>
      </c>
      <c r="E18" s="115">
        <v>440</v>
      </c>
      <c r="I18" s="148"/>
      <c r="K18" s="148"/>
    </row>
    <row r="19" spans="1:11" ht="18" customHeight="1" thickBot="1">
      <c r="A19" s="113" t="s">
        <v>87</v>
      </c>
      <c r="B19" s="114">
        <v>1647461.6300000001</v>
      </c>
      <c r="C19" s="208">
        <v>974309.5955099999</v>
      </c>
      <c r="D19" s="209">
        <v>3088377</v>
      </c>
      <c r="E19" s="119">
        <v>7164</v>
      </c>
      <c r="I19" s="148"/>
      <c r="K19" s="148"/>
    </row>
    <row r="20" spans="1:11">
      <c r="A20" s="147" t="s">
        <v>570</v>
      </c>
    </row>
    <row r="21" spans="1:11">
      <c r="C21" s="148"/>
    </row>
  </sheetData>
  <mergeCells count="5">
    <mergeCell ref="A1:E1"/>
    <mergeCell ref="A2:A4"/>
    <mergeCell ref="B2:E2"/>
    <mergeCell ref="B3:C3"/>
    <mergeCell ref="D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>&amp;RPříloha č. 13d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view="pageBreakPreview" zoomScale="50" zoomScaleNormal="60" zoomScaleSheetLayoutView="50" workbookViewId="0">
      <selection activeCell="U55" sqref="U55"/>
    </sheetView>
  </sheetViews>
  <sheetFormatPr defaultRowHeight="14.4"/>
  <cols>
    <col min="1" max="2" width="23" customWidth="1"/>
    <col min="3" max="3" width="17" customWidth="1"/>
    <col min="4" max="4" width="15.44140625" customWidth="1"/>
    <col min="5" max="12" width="14.5546875" customWidth="1"/>
    <col min="13" max="14" width="14.5546875" style="2" customWidth="1"/>
    <col min="15" max="15" width="15.6640625" style="2" customWidth="1"/>
    <col min="16" max="16" width="14.5546875" style="2" customWidth="1"/>
    <col min="17" max="17" width="14.88671875" customWidth="1"/>
    <col min="18" max="18" width="14.109375" customWidth="1"/>
    <col min="19" max="19" width="13.88671875" customWidth="1"/>
    <col min="20" max="26" width="15.6640625" customWidth="1"/>
    <col min="261" max="261" width="23" customWidth="1"/>
    <col min="262" max="262" width="17" customWidth="1"/>
    <col min="263" max="272" width="14.5546875" customWidth="1"/>
    <col min="273" max="273" width="15.6640625" customWidth="1"/>
    <col min="274" max="274" width="14.5546875" customWidth="1"/>
    <col min="276" max="276" width="15.6640625" bestFit="1" customWidth="1"/>
    <col min="517" max="517" width="23" customWidth="1"/>
    <col min="518" max="518" width="17" customWidth="1"/>
    <col min="519" max="528" width="14.5546875" customWidth="1"/>
    <col min="529" max="529" width="15.6640625" customWidth="1"/>
    <col min="530" max="530" width="14.5546875" customWidth="1"/>
    <col min="532" max="532" width="15.6640625" bestFit="1" customWidth="1"/>
    <col min="773" max="773" width="23" customWidth="1"/>
    <col min="774" max="774" width="17" customWidth="1"/>
    <col min="775" max="784" width="14.5546875" customWidth="1"/>
    <col min="785" max="785" width="15.6640625" customWidth="1"/>
    <col min="786" max="786" width="14.5546875" customWidth="1"/>
    <col min="788" max="788" width="15.6640625" bestFit="1" customWidth="1"/>
    <col min="1029" max="1029" width="23" customWidth="1"/>
    <col min="1030" max="1030" width="17" customWidth="1"/>
    <col min="1031" max="1040" width="14.5546875" customWidth="1"/>
    <col min="1041" max="1041" width="15.6640625" customWidth="1"/>
    <col min="1042" max="1042" width="14.5546875" customWidth="1"/>
    <col min="1044" max="1044" width="15.6640625" bestFit="1" customWidth="1"/>
    <col min="1285" max="1285" width="23" customWidth="1"/>
    <col min="1286" max="1286" width="17" customWidth="1"/>
    <col min="1287" max="1296" width="14.5546875" customWidth="1"/>
    <col min="1297" max="1297" width="15.6640625" customWidth="1"/>
    <col min="1298" max="1298" width="14.5546875" customWidth="1"/>
    <col min="1300" max="1300" width="15.6640625" bestFit="1" customWidth="1"/>
    <col min="1541" max="1541" width="23" customWidth="1"/>
    <col min="1542" max="1542" width="17" customWidth="1"/>
    <col min="1543" max="1552" width="14.5546875" customWidth="1"/>
    <col min="1553" max="1553" width="15.6640625" customWidth="1"/>
    <col min="1554" max="1554" width="14.5546875" customWidth="1"/>
    <col min="1556" max="1556" width="15.6640625" bestFit="1" customWidth="1"/>
    <col min="1797" max="1797" width="23" customWidth="1"/>
    <col min="1798" max="1798" width="17" customWidth="1"/>
    <col min="1799" max="1808" width="14.5546875" customWidth="1"/>
    <col min="1809" max="1809" width="15.6640625" customWidth="1"/>
    <col min="1810" max="1810" width="14.5546875" customWidth="1"/>
    <col min="1812" max="1812" width="15.6640625" bestFit="1" customWidth="1"/>
    <col min="2053" max="2053" width="23" customWidth="1"/>
    <col min="2054" max="2054" width="17" customWidth="1"/>
    <col min="2055" max="2064" width="14.5546875" customWidth="1"/>
    <col min="2065" max="2065" width="15.6640625" customWidth="1"/>
    <col min="2066" max="2066" width="14.5546875" customWidth="1"/>
    <col min="2068" max="2068" width="15.6640625" bestFit="1" customWidth="1"/>
    <col min="2309" max="2309" width="23" customWidth="1"/>
    <col min="2310" max="2310" width="17" customWidth="1"/>
    <col min="2311" max="2320" width="14.5546875" customWidth="1"/>
    <col min="2321" max="2321" width="15.6640625" customWidth="1"/>
    <col min="2322" max="2322" width="14.5546875" customWidth="1"/>
    <col min="2324" max="2324" width="15.6640625" bestFit="1" customWidth="1"/>
    <col min="2565" max="2565" width="23" customWidth="1"/>
    <col min="2566" max="2566" width="17" customWidth="1"/>
    <col min="2567" max="2576" width="14.5546875" customWidth="1"/>
    <col min="2577" max="2577" width="15.6640625" customWidth="1"/>
    <col min="2578" max="2578" width="14.5546875" customWidth="1"/>
    <col min="2580" max="2580" width="15.6640625" bestFit="1" customWidth="1"/>
    <col min="2821" max="2821" width="23" customWidth="1"/>
    <col min="2822" max="2822" width="17" customWidth="1"/>
    <col min="2823" max="2832" width="14.5546875" customWidth="1"/>
    <col min="2833" max="2833" width="15.6640625" customWidth="1"/>
    <col min="2834" max="2834" width="14.5546875" customWidth="1"/>
    <col min="2836" max="2836" width="15.6640625" bestFit="1" customWidth="1"/>
    <col min="3077" max="3077" width="23" customWidth="1"/>
    <col min="3078" max="3078" width="17" customWidth="1"/>
    <col min="3079" max="3088" width="14.5546875" customWidth="1"/>
    <col min="3089" max="3089" width="15.6640625" customWidth="1"/>
    <col min="3090" max="3090" width="14.5546875" customWidth="1"/>
    <col min="3092" max="3092" width="15.6640625" bestFit="1" customWidth="1"/>
    <col min="3333" max="3333" width="23" customWidth="1"/>
    <col min="3334" max="3334" width="17" customWidth="1"/>
    <col min="3335" max="3344" width="14.5546875" customWidth="1"/>
    <col min="3345" max="3345" width="15.6640625" customWidth="1"/>
    <col min="3346" max="3346" width="14.5546875" customWidth="1"/>
    <col min="3348" max="3348" width="15.6640625" bestFit="1" customWidth="1"/>
    <col min="3589" max="3589" width="23" customWidth="1"/>
    <col min="3590" max="3590" width="17" customWidth="1"/>
    <col min="3591" max="3600" width="14.5546875" customWidth="1"/>
    <col min="3601" max="3601" width="15.6640625" customWidth="1"/>
    <col min="3602" max="3602" width="14.5546875" customWidth="1"/>
    <col min="3604" max="3604" width="15.6640625" bestFit="1" customWidth="1"/>
    <col min="3845" max="3845" width="23" customWidth="1"/>
    <col min="3846" max="3846" width="17" customWidth="1"/>
    <col min="3847" max="3856" width="14.5546875" customWidth="1"/>
    <col min="3857" max="3857" width="15.6640625" customWidth="1"/>
    <col min="3858" max="3858" width="14.5546875" customWidth="1"/>
    <col min="3860" max="3860" width="15.6640625" bestFit="1" customWidth="1"/>
    <col min="4101" max="4101" width="23" customWidth="1"/>
    <col min="4102" max="4102" width="17" customWidth="1"/>
    <col min="4103" max="4112" width="14.5546875" customWidth="1"/>
    <col min="4113" max="4113" width="15.6640625" customWidth="1"/>
    <col min="4114" max="4114" width="14.5546875" customWidth="1"/>
    <col min="4116" max="4116" width="15.6640625" bestFit="1" customWidth="1"/>
    <col min="4357" max="4357" width="23" customWidth="1"/>
    <col min="4358" max="4358" width="17" customWidth="1"/>
    <col min="4359" max="4368" width="14.5546875" customWidth="1"/>
    <col min="4369" max="4369" width="15.6640625" customWidth="1"/>
    <col min="4370" max="4370" width="14.5546875" customWidth="1"/>
    <col min="4372" max="4372" width="15.6640625" bestFit="1" customWidth="1"/>
    <col min="4613" max="4613" width="23" customWidth="1"/>
    <col min="4614" max="4614" width="17" customWidth="1"/>
    <col min="4615" max="4624" width="14.5546875" customWidth="1"/>
    <col min="4625" max="4625" width="15.6640625" customWidth="1"/>
    <col min="4626" max="4626" width="14.5546875" customWidth="1"/>
    <col min="4628" max="4628" width="15.6640625" bestFit="1" customWidth="1"/>
    <col min="4869" max="4869" width="23" customWidth="1"/>
    <col min="4870" max="4870" width="17" customWidth="1"/>
    <col min="4871" max="4880" width="14.5546875" customWidth="1"/>
    <col min="4881" max="4881" width="15.6640625" customWidth="1"/>
    <col min="4882" max="4882" width="14.5546875" customWidth="1"/>
    <col min="4884" max="4884" width="15.6640625" bestFit="1" customWidth="1"/>
    <col min="5125" max="5125" width="23" customWidth="1"/>
    <col min="5126" max="5126" width="17" customWidth="1"/>
    <col min="5127" max="5136" width="14.5546875" customWidth="1"/>
    <col min="5137" max="5137" width="15.6640625" customWidth="1"/>
    <col min="5138" max="5138" width="14.5546875" customWidth="1"/>
    <col min="5140" max="5140" width="15.6640625" bestFit="1" customWidth="1"/>
    <col min="5381" max="5381" width="23" customWidth="1"/>
    <col min="5382" max="5382" width="17" customWidth="1"/>
    <col min="5383" max="5392" width="14.5546875" customWidth="1"/>
    <col min="5393" max="5393" width="15.6640625" customWidth="1"/>
    <col min="5394" max="5394" width="14.5546875" customWidth="1"/>
    <col min="5396" max="5396" width="15.6640625" bestFit="1" customWidth="1"/>
    <col min="5637" max="5637" width="23" customWidth="1"/>
    <col min="5638" max="5638" width="17" customWidth="1"/>
    <col min="5639" max="5648" width="14.5546875" customWidth="1"/>
    <col min="5649" max="5649" width="15.6640625" customWidth="1"/>
    <col min="5650" max="5650" width="14.5546875" customWidth="1"/>
    <col min="5652" max="5652" width="15.6640625" bestFit="1" customWidth="1"/>
    <col min="5893" max="5893" width="23" customWidth="1"/>
    <col min="5894" max="5894" width="17" customWidth="1"/>
    <col min="5895" max="5904" width="14.5546875" customWidth="1"/>
    <col min="5905" max="5905" width="15.6640625" customWidth="1"/>
    <col min="5906" max="5906" width="14.5546875" customWidth="1"/>
    <col min="5908" max="5908" width="15.6640625" bestFit="1" customWidth="1"/>
    <col min="6149" max="6149" width="23" customWidth="1"/>
    <col min="6150" max="6150" width="17" customWidth="1"/>
    <col min="6151" max="6160" width="14.5546875" customWidth="1"/>
    <col min="6161" max="6161" width="15.6640625" customWidth="1"/>
    <col min="6162" max="6162" width="14.5546875" customWidth="1"/>
    <col min="6164" max="6164" width="15.6640625" bestFit="1" customWidth="1"/>
    <col min="6405" max="6405" width="23" customWidth="1"/>
    <col min="6406" max="6406" width="17" customWidth="1"/>
    <col min="6407" max="6416" width="14.5546875" customWidth="1"/>
    <col min="6417" max="6417" width="15.6640625" customWidth="1"/>
    <col min="6418" max="6418" width="14.5546875" customWidth="1"/>
    <col min="6420" max="6420" width="15.6640625" bestFit="1" customWidth="1"/>
    <col min="6661" max="6661" width="23" customWidth="1"/>
    <col min="6662" max="6662" width="17" customWidth="1"/>
    <col min="6663" max="6672" width="14.5546875" customWidth="1"/>
    <col min="6673" max="6673" width="15.6640625" customWidth="1"/>
    <col min="6674" max="6674" width="14.5546875" customWidth="1"/>
    <col min="6676" max="6676" width="15.6640625" bestFit="1" customWidth="1"/>
    <col min="6917" max="6917" width="23" customWidth="1"/>
    <col min="6918" max="6918" width="17" customWidth="1"/>
    <col min="6919" max="6928" width="14.5546875" customWidth="1"/>
    <col min="6929" max="6929" width="15.6640625" customWidth="1"/>
    <col min="6930" max="6930" width="14.5546875" customWidth="1"/>
    <col min="6932" max="6932" width="15.6640625" bestFit="1" customWidth="1"/>
    <col min="7173" max="7173" width="23" customWidth="1"/>
    <col min="7174" max="7174" width="17" customWidth="1"/>
    <col min="7175" max="7184" width="14.5546875" customWidth="1"/>
    <col min="7185" max="7185" width="15.6640625" customWidth="1"/>
    <col min="7186" max="7186" width="14.5546875" customWidth="1"/>
    <col min="7188" max="7188" width="15.6640625" bestFit="1" customWidth="1"/>
    <col min="7429" max="7429" width="23" customWidth="1"/>
    <col min="7430" max="7430" width="17" customWidth="1"/>
    <col min="7431" max="7440" width="14.5546875" customWidth="1"/>
    <col min="7441" max="7441" width="15.6640625" customWidth="1"/>
    <col min="7442" max="7442" width="14.5546875" customWidth="1"/>
    <col min="7444" max="7444" width="15.6640625" bestFit="1" customWidth="1"/>
    <col min="7685" max="7685" width="23" customWidth="1"/>
    <col min="7686" max="7686" width="17" customWidth="1"/>
    <col min="7687" max="7696" width="14.5546875" customWidth="1"/>
    <col min="7697" max="7697" width="15.6640625" customWidth="1"/>
    <col min="7698" max="7698" width="14.5546875" customWidth="1"/>
    <col min="7700" max="7700" width="15.6640625" bestFit="1" customWidth="1"/>
    <col min="7941" max="7941" width="23" customWidth="1"/>
    <col min="7942" max="7942" width="17" customWidth="1"/>
    <col min="7943" max="7952" width="14.5546875" customWidth="1"/>
    <col min="7953" max="7953" width="15.6640625" customWidth="1"/>
    <col min="7954" max="7954" width="14.5546875" customWidth="1"/>
    <col min="7956" max="7956" width="15.6640625" bestFit="1" customWidth="1"/>
    <col min="8197" max="8197" width="23" customWidth="1"/>
    <col min="8198" max="8198" width="17" customWidth="1"/>
    <col min="8199" max="8208" width="14.5546875" customWidth="1"/>
    <col min="8209" max="8209" width="15.6640625" customWidth="1"/>
    <col min="8210" max="8210" width="14.5546875" customWidth="1"/>
    <col min="8212" max="8212" width="15.6640625" bestFit="1" customWidth="1"/>
    <col min="8453" max="8453" width="23" customWidth="1"/>
    <col min="8454" max="8454" width="17" customWidth="1"/>
    <col min="8455" max="8464" width="14.5546875" customWidth="1"/>
    <col min="8465" max="8465" width="15.6640625" customWidth="1"/>
    <col min="8466" max="8466" width="14.5546875" customWidth="1"/>
    <col min="8468" max="8468" width="15.6640625" bestFit="1" customWidth="1"/>
    <col min="8709" max="8709" width="23" customWidth="1"/>
    <col min="8710" max="8710" width="17" customWidth="1"/>
    <col min="8711" max="8720" width="14.5546875" customWidth="1"/>
    <col min="8721" max="8721" width="15.6640625" customWidth="1"/>
    <col min="8722" max="8722" width="14.5546875" customWidth="1"/>
    <col min="8724" max="8724" width="15.6640625" bestFit="1" customWidth="1"/>
    <col min="8965" max="8965" width="23" customWidth="1"/>
    <col min="8966" max="8966" width="17" customWidth="1"/>
    <col min="8967" max="8976" width="14.5546875" customWidth="1"/>
    <col min="8977" max="8977" width="15.6640625" customWidth="1"/>
    <col min="8978" max="8978" width="14.5546875" customWidth="1"/>
    <col min="8980" max="8980" width="15.6640625" bestFit="1" customWidth="1"/>
    <col min="9221" max="9221" width="23" customWidth="1"/>
    <col min="9222" max="9222" width="17" customWidth="1"/>
    <col min="9223" max="9232" width="14.5546875" customWidth="1"/>
    <col min="9233" max="9233" width="15.6640625" customWidth="1"/>
    <col min="9234" max="9234" width="14.5546875" customWidth="1"/>
    <col min="9236" max="9236" width="15.6640625" bestFit="1" customWidth="1"/>
    <col min="9477" max="9477" width="23" customWidth="1"/>
    <col min="9478" max="9478" width="17" customWidth="1"/>
    <col min="9479" max="9488" width="14.5546875" customWidth="1"/>
    <col min="9489" max="9489" width="15.6640625" customWidth="1"/>
    <col min="9490" max="9490" width="14.5546875" customWidth="1"/>
    <col min="9492" max="9492" width="15.6640625" bestFit="1" customWidth="1"/>
    <col min="9733" max="9733" width="23" customWidth="1"/>
    <col min="9734" max="9734" width="17" customWidth="1"/>
    <col min="9735" max="9744" width="14.5546875" customWidth="1"/>
    <col min="9745" max="9745" width="15.6640625" customWidth="1"/>
    <col min="9746" max="9746" width="14.5546875" customWidth="1"/>
    <col min="9748" max="9748" width="15.6640625" bestFit="1" customWidth="1"/>
    <col min="9989" max="9989" width="23" customWidth="1"/>
    <col min="9990" max="9990" width="17" customWidth="1"/>
    <col min="9991" max="10000" width="14.5546875" customWidth="1"/>
    <col min="10001" max="10001" width="15.6640625" customWidth="1"/>
    <col min="10002" max="10002" width="14.5546875" customWidth="1"/>
    <col min="10004" max="10004" width="15.6640625" bestFit="1" customWidth="1"/>
    <col min="10245" max="10245" width="23" customWidth="1"/>
    <col min="10246" max="10246" width="17" customWidth="1"/>
    <col min="10247" max="10256" width="14.5546875" customWidth="1"/>
    <col min="10257" max="10257" width="15.6640625" customWidth="1"/>
    <col min="10258" max="10258" width="14.5546875" customWidth="1"/>
    <col min="10260" max="10260" width="15.6640625" bestFit="1" customWidth="1"/>
    <col min="10501" max="10501" width="23" customWidth="1"/>
    <col min="10502" max="10502" width="17" customWidth="1"/>
    <col min="10503" max="10512" width="14.5546875" customWidth="1"/>
    <col min="10513" max="10513" width="15.6640625" customWidth="1"/>
    <col min="10514" max="10514" width="14.5546875" customWidth="1"/>
    <col min="10516" max="10516" width="15.6640625" bestFit="1" customWidth="1"/>
    <col min="10757" max="10757" width="23" customWidth="1"/>
    <col min="10758" max="10758" width="17" customWidth="1"/>
    <col min="10759" max="10768" width="14.5546875" customWidth="1"/>
    <col min="10769" max="10769" width="15.6640625" customWidth="1"/>
    <col min="10770" max="10770" width="14.5546875" customWidth="1"/>
    <col min="10772" max="10772" width="15.6640625" bestFit="1" customWidth="1"/>
    <col min="11013" max="11013" width="23" customWidth="1"/>
    <col min="11014" max="11014" width="17" customWidth="1"/>
    <col min="11015" max="11024" width="14.5546875" customWidth="1"/>
    <col min="11025" max="11025" width="15.6640625" customWidth="1"/>
    <col min="11026" max="11026" width="14.5546875" customWidth="1"/>
    <col min="11028" max="11028" width="15.6640625" bestFit="1" customWidth="1"/>
    <col min="11269" max="11269" width="23" customWidth="1"/>
    <col min="11270" max="11270" width="17" customWidth="1"/>
    <col min="11271" max="11280" width="14.5546875" customWidth="1"/>
    <col min="11281" max="11281" width="15.6640625" customWidth="1"/>
    <col min="11282" max="11282" width="14.5546875" customWidth="1"/>
    <col min="11284" max="11284" width="15.6640625" bestFit="1" customWidth="1"/>
    <col min="11525" max="11525" width="23" customWidth="1"/>
    <col min="11526" max="11526" width="17" customWidth="1"/>
    <col min="11527" max="11536" width="14.5546875" customWidth="1"/>
    <col min="11537" max="11537" width="15.6640625" customWidth="1"/>
    <col min="11538" max="11538" width="14.5546875" customWidth="1"/>
    <col min="11540" max="11540" width="15.6640625" bestFit="1" customWidth="1"/>
    <col min="11781" max="11781" width="23" customWidth="1"/>
    <col min="11782" max="11782" width="17" customWidth="1"/>
    <col min="11783" max="11792" width="14.5546875" customWidth="1"/>
    <col min="11793" max="11793" width="15.6640625" customWidth="1"/>
    <col min="11794" max="11794" width="14.5546875" customWidth="1"/>
    <col min="11796" max="11796" width="15.6640625" bestFit="1" customWidth="1"/>
    <col min="12037" max="12037" width="23" customWidth="1"/>
    <col min="12038" max="12038" width="17" customWidth="1"/>
    <col min="12039" max="12048" width="14.5546875" customWidth="1"/>
    <col min="12049" max="12049" width="15.6640625" customWidth="1"/>
    <col min="12050" max="12050" width="14.5546875" customWidth="1"/>
    <col min="12052" max="12052" width="15.6640625" bestFit="1" customWidth="1"/>
    <col min="12293" max="12293" width="23" customWidth="1"/>
    <col min="12294" max="12294" width="17" customWidth="1"/>
    <col min="12295" max="12304" width="14.5546875" customWidth="1"/>
    <col min="12305" max="12305" width="15.6640625" customWidth="1"/>
    <col min="12306" max="12306" width="14.5546875" customWidth="1"/>
    <col min="12308" max="12308" width="15.6640625" bestFit="1" customWidth="1"/>
    <col min="12549" max="12549" width="23" customWidth="1"/>
    <col min="12550" max="12550" width="17" customWidth="1"/>
    <col min="12551" max="12560" width="14.5546875" customWidth="1"/>
    <col min="12561" max="12561" width="15.6640625" customWidth="1"/>
    <col min="12562" max="12562" width="14.5546875" customWidth="1"/>
    <col min="12564" max="12564" width="15.6640625" bestFit="1" customWidth="1"/>
    <col min="12805" max="12805" width="23" customWidth="1"/>
    <col min="12806" max="12806" width="17" customWidth="1"/>
    <col min="12807" max="12816" width="14.5546875" customWidth="1"/>
    <col min="12817" max="12817" width="15.6640625" customWidth="1"/>
    <col min="12818" max="12818" width="14.5546875" customWidth="1"/>
    <col min="12820" max="12820" width="15.6640625" bestFit="1" customWidth="1"/>
    <col min="13061" max="13061" width="23" customWidth="1"/>
    <col min="13062" max="13062" width="17" customWidth="1"/>
    <col min="13063" max="13072" width="14.5546875" customWidth="1"/>
    <col min="13073" max="13073" width="15.6640625" customWidth="1"/>
    <col min="13074" max="13074" width="14.5546875" customWidth="1"/>
    <col min="13076" max="13076" width="15.6640625" bestFit="1" customWidth="1"/>
    <col min="13317" max="13317" width="23" customWidth="1"/>
    <col min="13318" max="13318" width="17" customWidth="1"/>
    <col min="13319" max="13328" width="14.5546875" customWidth="1"/>
    <col min="13329" max="13329" width="15.6640625" customWidth="1"/>
    <col min="13330" max="13330" width="14.5546875" customWidth="1"/>
    <col min="13332" max="13332" width="15.6640625" bestFit="1" customWidth="1"/>
    <col min="13573" max="13573" width="23" customWidth="1"/>
    <col min="13574" max="13574" width="17" customWidth="1"/>
    <col min="13575" max="13584" width="14.5546875" customWidth="1"/>
    <col min="13585" max="13585" width="15.6640625" customWidth="1"/>
    <col min="13586" max="13586" width="14.5546875" customWidth="1"/>
    <col min="13588" max="13588" width="15.6640625" bestFit="1" customWidth="1"/>
    <col min="13829" max="13829" width="23" customWidth="1"/>
    <col min="13830" max="13830" width="17" customWidth="1"/>
    <col min="13831" max="13840" width="14.5546875" customWidth="1"/>
    <col min="13841" max="13841" width="15.6640625" customWidth="1"/>
    <col min="13842" max="13842" width="14.5546875" customWidth="1"/>
    <col min="13844" max="13844" width="15.6640625" bestFit="1" customWidth="1"/>
    <col min="14085" max="14085" width="23" customWidth="1"/>
    <col min="14086" max="14086" width="17" customWidth="1"/>
    <col min="14087" max="14096" width="14.5546875" customWidth="1"/>
    <col min="14097" max="14097" width="15.6640625" customWidth="1"/>
    <col min="14098" max="14098" width="14.5546875" customWidth="1"/>
    <col min="14100" max="14100" width="15.6640625" bestFit="1" customWidth="1"/>
    <col min="14341" max="14341" width="23" customWidth="1"/>
    <col min="14342" max="14342" width="17" customWidth="1"/>
    <col min="14343" max="14352" width="14.5546875" customWidth="1"/>
    <col min="14353" max="14353" width="15.6640625" customWidth="1"/>
    <col min="14354" max="14354" width="14.5546875" customWidth="1"/>
    <col min="14356" max="14356" width="15.6640625" bestFit="1" customWidth="1"/>
    <col min="14597" max="14597" width="23" customWidth="1"/>
    <col min="14598" max="14598" width="17" customWidth="1"/>
    <col min="14599" max="14608" width="14.5546875" customWidth="1"/>
    <col min="14609" max="14609" width="15.6640625" customWidth="1"/>
    <col min="14610" max="14610" width="14.5546875" customWidth="1"/>
    <col min="14612" max="14612" width="15.6640625" bestFit="1" customWidth="1"/>
    <col min="14853" max="14853" width="23" customWidth="1"/>
    <col min="14854" max="14854" width="17" customWidth="1"/>
    <col min="14855" max="14864" width="14.5546875" customWidth="1"/>
    <col min="14865" max="14865" width="15.6640625" customWidth="1"/>
    <col min="14866" max="14866" width="14.5546875" customWidth="1"/>
    <col min="14868" max="14868" width="15.6640625" bestFit="1" customWidth="1"/>
    <col min="15109" max="15109" width="23" customWidth="1"/>
    <col min="15110" max="15110" width="17" customWidth="1"/>
    <col min="15111" max="15120" width="14.5546875" customWidth="1"/>
    <col min="15121" max="15121" width="15.6640625" customWidth="1"/>
    <col min="15122" max="15122" width="14.5546875" customWidth="1"/>
    <col min="15124" max="15124" width="15.6640625" bestFit="1" customWidth="1"/>
    <col min="15365" max="15365" width="23" customWidth="1"/>
    <col min="15366" max="15366" width="17" customWidth="1"/>
    <col min="15367" max="15376" width="14.5546875" customWidth="1"/>
    <col min="15377" max="15377" width="15.6640625" customWidth="1"/>
    <col min="15378" max="15378" width="14.5546875" customWidth="1"/>
    <col min="15380" max="15380" width="15.6640625" bestFit="1" customWidth="1"/>
    <col min="15621" max="15621" width="23" customWidth="1"/>
    <col min="15622" max="15622" width="17" customWidth="1"/>
    <col min="15623" max="15632" width="14.5546875" customWidth="1"/>
    <col min="15633" max="15633" width="15.6640625" customWidth="1"/>
    <col min="15634" max="15634" width="14.5546875" customWidth="1"/>
    <col min="15636" max="15636" width="15.6640625" bestFit="1" customWidth="1"/>
    <col min="15877" max="15877" width="23" customWidth="1"/>
    <col min="15878" max="15878" width="17" customWidth="1"/>
    <col min="15879" max="15888" width="14.5546875" customWidth="1"/>
    <col min="15889" max="15889" width="15.6640625" customWidth="1"/>
    <col min="15890" max="15890" width="14.5546875" customWidth="1"/>
    <col min="15892" max="15892" width="15.6640625" bestFit="1" customWidth="1"/>
    <col min="16133" max="16133" width="23" customWidth="1"/>
    <col min="16134" max="16134" width="17" customWidth="1"/>
    <col min="16135" max="16144" width="14.5546875" customWidth="1"/>
    <col min="16145" max="16145" width="15.6640625" customWidth="1"/>
    <col min="16146" max="16146" width="14.5546875" customWidth="1"/>
    <col min="16148" max="16148" width="15.6640625" bestFit="1" customWidth="1"/>
  </cols>
  <sheetData>
    <row r="2" spans="1:26" ht="24.6">
      <c r="C2" s="560" t="s">
        <v>259</v>
      </c>
    </row>
    <row r="3" spans="1:26" ht="15" thickBot="1"/>
    <row r="4" spans="1:26" ht="15" thickBot="1">
      <c r="A4" s="284" t="s">
        <v>360</v>
      </c>
      <c r="B4" s="285" t="s">
        <v>260</v>
      </c>
      <c r="C4" s="286" t="s">
        <v>261</v>
      </c>
      <c r="D4" s="287" t="s">
        <v>262</v>
      </c>
      <c r="E4" s="286" t="s">
        <v>263</v>
      </c>
      <c r="F4" s="287" t="s">
        <v>264</v>
      </c>
      <c r="G4" s="286" t="s">
        <v>265</v>
      </c>
      <c r="H4" s="288" t="s">
        <v>266</v>
      </c>
      <c r="I4" s="287" t="s">
        <v>267</v>
      </c>
      <c r="J4" s="287" t="s">
        <v>268</v>
      </c>
      <c r="K4" s="287" t="s">
        <v>269</v>
      </c>
      <c r="L4" s="287" t="s">
        <v>270</v>
      </c>
      <c r="M4" s="287" t="s">
        <v>271</v>
      </c>
      <c r="N4" s="287" t="s">
        <v>272</v>
      </c>
      <c r="O4" s="287" t="s">
        <v>273</v>
      </c>
      <c r="P4" s="287" t="s">
        <v>274</v>
      </c>
      <c r="Q4" s="287" t="s">
        <v>275</v>
      </c>
      <c r="R4" s="287" t="s">
        <v>276</v>
      </c>
      <c r="S4" s="287" t="s">
        <v>277</v>
      </c>
      <c r="T4" s="287" t="s">
        <v>277</v>
      </c>
      <c r="U4" s="287" t="s">
        <v>361</v>
      </c>
      <c r="V4" s="287" t="s">
        <v>437</v>
      </c>
      <c r="W4" s="287" t="s">
        <v>438</v>
      </c>
      <c r="X4" s="287" t="s">
        <v>442</v>
      </c>
      <c r="Y4" s="287" t="s">
        <v>509</v>
      </c>
      <c r="Z4" s="287" t="s">
        <v>510</v>
      </c>
    </row>
    <row r="5" spans="1:26" ht="15" thickBot="1">
      <c r="A5" s="151"/>
      <c r="B5" s="152"/>
      <c r="C5" s="153"/>
      <c r="D5" s="154"/>
      <c r="E5" s="155"/>
      <c r="F5" s="154"/>
      <c r="G5" s="155"/>
      <c r="H5" s="154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</row>
    <row r="6" spans="1:26">
      <c r="A6" s="289" t="s">
        <v>26</v>
      </c>
      <c r="B6" s="290">
        <v>8136</v>
      </c>
      <c r="C6" s="291">
        <v>8136</v>
      </c>
      <c r="D6" s="292">
        <v>7136</v>
      </c>
      <c r="E6" s="292">
        <v>6951</v>
      </c>
      <c r="F6" s="292">
        <v>6237</v>
      </c>
      <c r="G6" s="292">
        <v>8190</v>
      </c>
      <c r="H6" s="293">
        <v>8329</v>
      </c>
      <c r="I6" s="292">
        <v>8382</v>
      </c>
      <c r="J6" s="292">
        <v>8472</v>
      </c>
      <c r="K6" s="292">
        <v>8532</v>
      </c>
      <c r="L6" s="292">
        <v>8676</v>
      </c>
      <c r="M6" s="292">
        <v>8692</v>
      </c>
      <c r="N6" s="292">
        <v>9011</v>
      </c>
      <c r="O6" s="292">
        <v>9020</v>
      </c>
      <c r="P6" s="292">
        <v>9407</v>
      </c>
      <c r="Q6" s="292">
        <v>10007</v>
      </c>
      <c r="R6" s="292">
        <v>9937</v>
      </c>
      <c r="S6" s="292">
        <v>9927</v>
      </c>
      <c r="T6" s="292">
        <v>10227</v>
      </c>
      <c r="U6" s="292">
        <v>10408</v>
      </c>
      <c r="V6" s="292">
        <v>10408</v>
      </c>
      <c r="W6" s="292">
        <v>10708</v>
      </c>
      <c r="X6" s="292">
        <v>10708</v>
      </c>
      <c r="Y6" s="292">
        <v>10708</v>
      </c>
      <c r="Z6" s="292">
        <v>10672</v>
      </c>
    </row>
    <row r="7" spans="1:26" ht="15" thickBot="1">
      <c r="A7" s="294" t="s">
        <v>278</v>
      </c>
      <c r="B7" s="295"/>
      <c r="C7" s="296"/>
      <c r="D7" s="297"/>
      <c r="E7" s="297"/>
      <c r="F7" s="297"/>
      <c r="G7" s="297"/>
      <c r="H7" s="298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</row>
    <row r="8" spans="1:26" ht="15" thickBot="1">
      <c r="A8" s="299" t="s">
        <v>279</v>
      </c>
      <c r="B8" s="300"/>
      <c r="C8" s="301" t="s">
        <v>27</v>
      </c>
      <c r="D8" s="302"/>
      <c r="E8" s="303"/>
      <c r="F8" s="302"/>
      <c r="G8" s="303"/>
      <c r="H8" s="302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</row>
    <row r="9" spans="1:26" ht="26.25" customHeight="1">
      <c r="A9" s="304"/>
      <c r="B9" s="305" t="s">
        <v>280</v>
      </c>
      <c r="C9" s="306"/>
      <c r="D9" s="616" t="s">
        <v>362</v>
      </c>
      <c r="E9" s="619" t="s">
        <v>363</v>
      </c>
      <c r="F9" s="616" t="s">
        <v>364</v>
      </c>
      <c r="G9" s="619" t="s">
        <v>365</v>
      </c>
      <c r="H9" s="616" t="s">
        <v>281</v>
      </c>
      <c r="I9" s="616" t="s">
        <v>282</v>
      </c>
      <c r="J9" s="616" t="s">
        <v>28</v>
      </c>
      <c r="K9" s="616" t="s">
        <v>283</v>
      </c>
      <c r="L9" s="616" t="s">
        <v>284</v>
      </c>
      <c r="M9" s="616" t="s">
        <v>285</v>
      </c>
      <c r="N9" s="616" t="s">
        <v>286</v>
      </c>
      <c r="O9" s="616" t="s">
        <v>287</v>
      </c>
      <c r="P9" s="616" t="s">
        <v>288</v>
      </c>
      <c r="Q9" s="616" t="s">
        <v>289</v>
      </c>
      <c r="R9" s="616" t="s">
        <v>290</v>
      </c>
      <c r="S9" s="616" t="s">
        <v>291</v>
      </c>
      <c r="T9" s="616" t="s">
        <v>292</v>
      </c>
      <c r="U9" s="616" t="s">
        <v>366</v>
      </c>
      <c r="V9" s="616"/>
      <c r="W9" s="616" t="s">
        <v>439</v>
      </c>
      <c r="X9" s="616"/>
      <c r="Y9" s="616"/>
      <c r="Z9" s="616" t="s">
        <v>511</v>
      </c>
    </row>
    <row r="10" spans="1:26" ht="27">
      <c r="A10" s="307" t="s">
        <v>293</v>
      </c>
      <c r="B10" s="307"/>
      <c r="C10" s="308"/>
      <c r="D10" s="617"/>
      <c r="E10" s="620"/>
      <c r="F10" s="617"/>
      <c r="G10" s="620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</row>
    <row r="11" spans="1:26">
      <c r="A11" s="309"/>
      <c r="B11" s="309"/>
      <c r="C11" s="308"/>
      <c r="D11" s="617"/>
      <c r="E11" s="620"/>
      <c r="F11" s="617"/>
      <c r="G11" s="620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</row>
    <row r="12" spans="1:26">
      <c r="A12" s="310"/>
      <c r="B12" s="310"/>
      <c r="C12" s="308"/>
      <c r="D12" s="617"/>
      <c r="E12" s="620"/>
      <c r="F12" s="617"/>
      <c r="G12" s="620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</row>
    <row r="13" spans="1:26">
      <c r="A13" s="310"/>
      <c r="B13" s="310"/>
      <c r="C13" s="308"/>
      <c r="D13" s="617"/>
      <c r="E13" s="620"/>
      <c r="F13" s="617"/>
      <c r="G13" s="620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</row>
    <row r="14" spans="1:26">
      <c r="A14" s="309"/>
      <c r="B14" s="309"/>
      <c r="C14" s="308"/>
      <c r="D14" s="617"/>
      <c r="E14" s="620"/>
      <c r="F14" s="617"/>
      <c r="G14" s="620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</row>
    <row r="15" spans="1:26">
      <c r="A15" s="309"/>
      <c r="B15" s="309"/>
      <c r="C15" s="308"/>
      <c r="D15" s="617"/>
      <c r="E15" s="620"/>
      <c r="F15" s="617"/>
      <c r="G15" s="620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</row>
    <row r="16" spans="1:26">
      <c r="A16" s="310"/>
      <c r="B16" s="310"/>
      <c r="C16" s="308"/>
      <c r="D16" s="617"/>
      <c r="E16" s="620"/>
      <c r="F16" s="617"/>
      <c r="G16" s="620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</row>
    <row r="17" spans="1:26">
      <c r="A17" s="310"/>
      <c r="B17" s="310"/>
      <c r="C17" s="311"/>
      <c r="D17" s="617"/>
      <c r="E17" s="620"/>
      <c r="F17" s="617"/>
      <c r="G17" s="620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</row>
    <row r="18" spans="1:26">
      <c r="A18" s="312"/>
      <c r="B18" s="312"/>
      <c r="C18" s="313"/>
      <c r="D18" s="617"/>
      <c r="E18" s="620"/>
      <c r="F18" s="617"/>
      <c r="G18" s="620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</row>
    <row r="19" spans="1:26" ht="12" customHeight="1" thickBot="1">
      <c r="A19" s="310"/>
      <c r="B19" s="310"/>
      <c r="C19" s="313"/>
      <c r="D19" s="617"/>
      <c r="E19" s="620"/>
      <c r="F19" s="617"/>
      <c r="G19" s="620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</row>
    <row r="20" spans="1:26" ht="15.75" hidden="1" customHeight="1" thickBot="1">
      <c r="A20" s="310"/>
      <c r="B20" s="310"/>
      <c r="C20" s="313"/>
      <c r="D20" s="617"/>
      <c r="E20" s="620"/>
      <c r="F20" s="617"/>
      <c r="G20" s="620"/>
      <c r="H20" s="617"/>
      <c r="I20" s="617"/>
      <c r="J20" s="49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</row>
    <row r="21" spans="1:26" ht="15.75" hidden="1" customHeight="1" thickBot="1">
      <c r="A21" s="310"/>
      <c r="B21" s="310"/>
      <c r="C21" s="313"/>
      <c r="D21" s="617"/>
      <c r="E21" s="620"/>
      <c r="F21" s="617"/>
      <c r="G21" s="620"/>
      <c r="H21" s="617"/>
      <c r="I21" s="617"/>
      <c r="J21" s="49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</row>
    <row r="22" spans="1:26" ht="15.75" hidden="1" customHeight="1" thickBot="1">
      <c r="A22" s="314"/>
      <c r="B22" s="314"/>
      <c r="C22" s="315"/>
      <c r="D22" s="618"/>
      <c r="E22" s="621"/>
      <c r="F22" s="618"/>
      <c r="G22" s="621"/>
      <c r="H22" s="618"/>
      <c r="I22" s="618"/>
      <c r="J22" s="49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</row>
    <row r="23" spans="1:26" ht="51" customHeight="1" thickBot="1">
      <c r="A23" s="316" t="s">
        <v>294</v>
      </c>
      <c r="B23" s="156"/>
      <c r="C23" s="613" t="s">
        <v>512</v>
      </c>
      <c r="D23" s="614"/>
      <c r="E23" s="614"/>
      <c r="F23" s="614"/>
      <c r="G23" s="614"/>
      <c r="H23" s="614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  <c r="U23" s="614"/>
      <c r="V23" s="614"/>
      <c r="W23" s="614"/>
      <c r="X23" s="614"/>
      <c r="Y23" s="614"/>
      <c r="Z23" s="615"/>
    </row>
    <row r="24" spans="1:26">
      <c r="A24" s="3"/>
      <c r="B24" s="3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2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6">
      <c r="L27" s="4"/>
      <c r="M27" s="4"/>
      <c r="N27" s="4"/>
      <c r="O27" s="4"/>
      <c r="P27" s="4"/>
    </row>
    <row r="28" spans="1:26">
      <c r="L28" s="4"/>
      <c r="M28" s="4"/>
      <c r="N28" s="4"/>
      <c r="O28" s="6"/>
      <c r="P28" s="4"/>
    </row>
    <row r="29" spans="1:26">
      <c r="L29" s="4"/>
      <c r="M29" s="4"/>
      <c r="N29" s="4"/>
      <c r="O29" s="4"/>
      <c r="P29" s="4"/>
    </row>
    <row r="30" spans="1:26">
      <c r="L30" s="4"/>
      <c r="M30" s="4"/>
      <c r="N30" s="4"/>
      <c r="O30" s="6"/>
      <c r="P30" s="4"/>
    </row>
    <row r="36" spans="1:25">
      <c r="L36" t="s">
        <v>29</v>
      </c>
    </row>
    <row r="45" spans="1:25" ht="15" thickBot="1"/>
    <row r="46" spans="1:25" ht="15" thickBot="1">
      <c r="A46" s="317"/>
      <c r="B46" s="318" t="s">
        <v>30</v>
      </c>
      <c r="C46" s="318" t="s">
        <v>31</v>
      </c>
      <c r="D46" s="318" t="s">
        <v>32</v>
      </c>
      <c r="E46" s="318" t="s">
        <v>295</v>
      </c>
      <c r="F46" s="318" t="s">
        <v>33</v>
      </c>
      <c r="G46" s="318" t="s">
        <v>34</v>
      </c>
      <c r="H46" s="318" t="s">
        <v>35</v>
      </c>
      <c r="I46" s="318" t="s">
        <v>36</v>
      </c>
      <c r="J46" s="318" t="s">
        <v>37</v>
      </c>
      <c r="K46" s="318" t="s">
        <v>38</v>
      </c>
      <c r="L46" s="318" t="s">
        <v>39</v>
      </c>
      <c r="M46" s="318" t="s">
        <v>296</v>
      </c>
      <c r="N46" s="318" t="s">
        <v>40</v>
      </c>
      <c r="O46" s="318" t="s">
        <v>41</v>
      </c>
      <c r="P46" s="318" t="s">
        <v>297</v>
      </c>
      <c r="Q46" s="318" t="s">
        <v>298</v>
      </c>
      <c r="R46" s="318" t="s">
        <v>299</v>
      </c>
      <c r="S46" s="318" t="s">
        <v>299</v>
      </c>
      <c r="T46" s="318" t="s">
        <v>367</v>
      </c>
      <c r="U46" s="318" t="s">
        <v>440</v>
      </c>
      <c r="V46" s="318" t="s">
        <v>441</v>
      </c>
      <c r="W46" s="318" t="s">
        <v>443</v>
      </c>
      <c r="X46" s="318" t="s">
        <v>513</v>
      </c>
      <c r="Y46" s="318" t="s">
        <v>514</v>
      </c>
    </row>
    <row r="47" spans="1:25" ht="15" thickBot="1">
      <c r="A47" s="317" t="s">
        <v>300</v>
      </c>
      <c r="B47" s="319">
        <v>8136</v>
      </c>
      <c r="C47" s="319">
        <v>7136</v>
      </c>
      <c r="D47" s="319">
        <v>6951</v>
      </c>
      <c r="E47" s="319">
        <v>6237</v>
      </c>
      <c r="F47" s="319">
        <v>8190</v>
      </c>
      <c r="G47" s="319">
        <v>8329</v>
      </c>
      <c r="H47" s="319">
        <v>8382</v>
      </c>
      <c r="I47" s="319">
        <v>8472</v>
      </c>
      <c r="J47" s="319">
        <v>8532</v>
      </c>
      <c r="K47" s="319">
        <v>8676</v>
      </c>
      <c r="L47" s="319">
        <v>8692</v>
      </c>
      <c r="M47" s="319">
        <v>9011</v>
      </c>
      <c r="N47" s="319">
        <v>9020</v>
      </c>
      <c r="O47" s="319">
        <v>9407</v>
      </c>
      <c r="P47" s="319">
        <v>10007</v>
      </c>
      <c r="Q47" s="319">
        <v>9937</v>
      </c>
      <c r="R47" s="319">
        <v>9927</v>
      </c>
      <c r="S47" s="319">
        <v>10227</v>
      </c>
      <c r="T47" s="319">
        <v>10408</v>
      </c>
      <c r="U47" s="319">
        <v>10408</v>
      </c>
      <c r="V47" s="319">
        <v>10708</v>
      </c>
      <c r="W47" s="319">
        <v>10708</v>
      </c>
      <c r="X47" s="319">
        <v>10708</v>
      </c>
      <c r="Y47" s="319">
        <v>10672</v>
      </c>
    </row>
    <row r="48" spans="1:25" ht="15" thickBot="1">
      <c r="A48" s="317" t="s">
        <v>301</v>
      </c>
      <c r="B48" s="319">
        <v>8136</v>
      </c>
      <c r="C48" s="319">
        <v>8136</v>
      </c>
      <c r="D48" s="319">
        <v>8136</v>
      </c>
      <c r="E48" s="319">
        <v>8136</v>
      </c>
      <c r="F48" s="319">
        <v>11778</v>
      </c>
      <c r="G48" s="319">
        <v>11778</v>
      </c>
      <c r="H48" s="319">
        <v>11778</v>
      </c>
      <c r="I48" s="319">
        <v>11778</v>
      </c>
      <c r="J48" s="319">
        <v>11778</v>
      </c>
      <c r="K48" s="319">
        <v>11778</v>
      </c>
      <c r="L48" s="319">
        <v>11778</v>
      </c>
      <c r="M48" s="319">
        <v>11778</v>
      </c>
      <c r="N48" s="319">
        <v>11778</v>
      </c>
      <c r="O48" s="319">
        <v>11778</v>
      </c>
      <c r="P48" s="319">
        <v>11778</v>
      </c>
      <c r="Q48" s="319">
        <v>11778</v>
      </c>
      <c r="R48" s="319">
        <v>11778</v>
      </c>
      <c r="S48" s="319">
        <v>11778</v>
      </c>
      <c r="T48" s="319">
        <v>11778</v>
      </c>
      <c r="U48" s="319">
        <v>11778</v>
      </c>
      <c r="V48" s="319">
        <v>11778</v>
      </c>
      <c r="W48" s="319">
        <v>11778</v>
      </c>
      <c r="X48" s="319">
        <v>11778</v>
      </c>
      <c r="Y48" s="319">
        <v>11778</v>
      </c>
    </row>
    <row r="50" spans="1:16">
      <c r="K50" s="157"/>
      <c r="M50"/>
      <c r="N50"/>
      <c r="O50"/>
      <c r="P50"/>
    </row>
    <row r="53" spans="1:16">
      <c r="N53" s="4"/>
      <c r="O53" s="4"/>
      <c r="P53" s="4"/>
    </row>
    <row r="54" spans="1:16">
      <c r="N54" s="4"/>
      <c r="O54" s="4"/>
      <c r="P54" s="4"/>
    </row>
    <row r="55" spans="1:16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4"/>
      <c r="N55" s="4"/>
      <c r="O55" s="4"/>
      <c r="P55" s="4"/>
    </row>
    <row r="56" spans="1:16">
      <c r="A56" s="158"/>
      <c r="B56" s="158"/>
      <c r="C56" s="159"/>
      <c r="D56" s="159"/>
      <c r="E56" s="159"/>
      <c r="F56" s="159"/>
      <c r="G56" s="159"/>
      <c r="H56" s="159"/>
      <c r="I56" s="159"/>
      <c r="J56" s="159"/>
      <c r="K56" s="159"/>
      <c r="L56" s="158"/>
      <c r="M56" s="158"/>
      <c r="N56" s="158"/>
      <c r="O56" s="158"/>
      <c r="P56" s="158"/>
    </row>
    <row r="57" spans="1:16">
      <c r="A57" s="158"/>
      <c r="B57" s="158"/>
      <c r="C57" s="160"/>
      <c r="D57" s="160"/>
      <c r="E57" s="160"/>
      <c r="F57" s="160"/>
      <c r="G57" s="160"/>
      <c r="H57" s="160"/>
      <c r="I57" s="160"/>
      <c r="J57" s="160"/>
      <c r="K57" s="160"/>
      <c r="L57" s="158"/>
      <c r="M57" s="158"/>
      <c r="N57" s="158"/>
      <c r="O57" s="158"/>
      <c r="P57" s="158"/>
    </row>
    <row r="58" spans="1:16">
      <c r="A58" s="158"/>
      <c r="B58" s="158"/>
      <c r="C58" s="160"/>
      <c r="D58" s="160"/>
      <c r="E58" s="160"/>
      <c r="F58" s="160"/>
      <c r="G58" s="160"/>
      <c r="H58" s="160"/>
      <c r="I58" s="160"/>
      <c r="J58" s="160"/>
      <c r="K58" s="160"/>
      <c r="L58" s="158"/>
      <c r="M58" s="158"/>
      <c r="N58" s="158"/>
      <c r="O58" s="158"/>
      <c r="P58" s="158"/>
    </row>
    <row r="59" spans="1:16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4"/>
      <c r="N59" s="4"/>
      <c r="O59" s="4"/>
      <c r="P59" s="4"/>
    </row>
    <row r="60" spans="1:16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4"/>
      <c r="N60" s="4"/>
      <c r="O60" s="4"/>
      <c r="P60" s="4"/>
    </row>
    <row r="61" spans="1:16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4"/>
      <c r="N61" s="4"/>
      <c r="O61" s="4"/>
      <c r="P61" s="4"/>
    </row>
    <row r="62" spans="1:16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4"/>
      <c r="N62" s="4"/>
      <c r="O62" s="4"/>
      <c r="P62" s="4"/>
    </row>
  </sheetData>
  <mergeCells count="24">
    <mergeCell ref="D9:D22"/>
    <mergeCell ref="E9:E22"/>
    <mergeCell ref="F9:F22"/>
    <mergeCell ref="V9:V22"/>
    <mergeCell ref="W9:W22"/>
    <mergeCell ref="G9:G22"/>
    <mergeCell ref="H9:H22"/>
    <mergeCell ref="I9:I22"/>
    <mergeCell ref="C23:Z23"/>
    <mergeCell ref="P9:P22"/>
    <mergeCell ref="Q9:Q22"/>
    <mergeCell ref="R9:R22"/>
    <mergeCell ref="S9:S22"/>
    <mergeCell ref="T9:T22"/>
    <mergeCell ref="U9:U22"/>
    <mergeCell ref="J9:J19"/>
    <mergeCell ref="K9:K22"/>
    <mergeCell ref="L9:L22"/>
    <mergeCell ref="M9:M22"/>
    <mergeCell ref="N9:N22"/>
    <mergeCell ref="O9:O22"/>
    <mergeCell ref="X9:X22"/>
    <mergeCell ref="Y9:Y22"/>
    <mergeCell ref="Z9:Z22"/>
  </mergeCells>
  <pageMargins left="0.7" right="0.7" top="0.78740157499999996" bottom="0.78740157499999996" header="0.3" footer="0.3"/>
  <pageSetup paperSize="9" scale="32" fitToHeight="0" orientation="landscape" horizontalDpi="4294967294" r:id="rId1"/>
  <headerFooter>
    <oddHeader>&amp;RPříloha č.1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="70" zoomScaleNormal="90" zoomScaleSheetLayoutView="70" workbookViewId="0">
      <selection sqref="A1:I1"/>
    </sheetView>
  </sheetViews>
  <sheetFormatPr defaultRowHeight="14.4"/>
  <cols>
    <col min="1" max="1" width="22.88671875" customWidth="1"/>
    <col min="2" max="4" width="17.6640625" customWidth="1"/>
    <col min="5" max="6" width="14.6640625" customWidth="1"/>
    <col min="7" max="7" width="15.6640625" customWidth="1"/>
    <col min="8" max="9" width="12.6640625" customWidth="1"/>
    <col min="12" max="12" width="10.44140625" bestFit="1" customWidth="1"/>
  </cols>
  <sheetData>
    <row r="1" spans="1:14" ht="30" customHeight="1" thickBot="1">
      <c r="A1" s="825" t="s">
        <v>525</v>
      </c>
      <c r="B1" s="826"/>
      <c r="C1" s="826"/>
      <c r="D1" s="826"/>
      <c r="E1" s="826"/>
      <c r="F1" s="826"/>
      <c r="G1" s="826"/>
      <c r="H1" s="826"/>
      <c r="I1" s="827"/>
    </row>
    <row r="2" spans="1:14" s="146" customFormat="1" ht="19.649999999999999" customHeight="1" thickBot="1">
      <c r="A2" s="828" t="s">
        <v>254</v>
      </c>
      <c r="B2" s="837" t="s">
        <v>50</v>
      </c>
      <c r="C2" s="838"/>
      <c r="D2" s="838"/>
      <c r="E2" s="838"/>
      <c r="F2" s="838"/>
      <c r="G2" s="838"/>
      <c r="H2" s="838"/>
      <c r="I2" s="839"/>
    </row>
    <row r="3" spans="1:14" s="146" customFormat="1" ht="19.649999999999999" customHeight="1" thickBot="1">
      <c r="A3" s="829"/>
      <c r="B3" s="843" t="s">
        <v>100</v>
      </c>
      <c r="C3" s="844"/>
      <c r="D3" s="844"/>
      <c r="E3" s="844"/>
      <c r="F3" s="844"/>
      <c r="G3" s="843" t="s">
        <v>95</v>
      </c>
      <c r="H3" s="844"/>
      <c r="I3" s="845"/>
    </row>
    <row r="4" spans="1:14" ht="76.5" customHeight="1" thickBot="1">
      <c r="A4" s="830"/>
      <c r="B4" s="210" t="s">
        <v>94</v>
      </c>
      <c r="C4" s="211" t="s">
        <v>255</v>
      </c>
      <c r="D4" s="212" t="s">
        <v>256</v>
      </c>
      <c r="E4" s="213" t="s">
        <v>93</v>
      </c>
      <c r="F4" s="110" t="s">
        <v>92</v>
      </c>
      <c r="G4" s="210" t="s">
        <v>94</v>
      </c>
      <c r="H4" s="110" t="s">
        <v>93</v>
      </c>
      <c r="I4" s="214" t="s">
        <v>92</v>
      </c>
    </row>
    <row r="5" spans="1:14" ht="20.25" customHeight="1">
      <c r="A5" s="215" t="s">
        <v>86</v>
      </c>
      <c r="B5" s="112">
        <v>4972.2780000000002</v>
      </c>
      <c r="C5" s="216">
        <v>1163.096</v>
      </c>
      <c r="D5" s="217">
        <v>6135.3739999999998</v>
      </c>
      <c r="E5" s="218">
        <v>197362.05300000001</v>
      </c>
      <c r="F5" s="111">
        <v>205865.23671</v>
      </c>
      <c r="G5" s="116">
        <v>1861</v>
      </c>
      <c r="H5" s="115">
        <v>34266</v>
      </c>
      <c r="I5" s="118">
        <v>64235</v>
      </c>
      <c r="L5" s="47"/>
      <c r="N5" s="150"/>
    </row>
    <row r="6" spans="1:14" ht="20.25" customHeight="1">
      <c r="A6" s="215" t="s">
        <v>3</v>
      </c>
      <c r="B6" s="112">
        <v>2205.9319999999998</v>
      </c>
      <c r="C6" s="216">
        <v>404.54899999999998</v>
      </c>
      <c r="D6" s="217">
        <v>2610.4810000000002</v>
      </c>
      <c r="E6" s="219">
        <v>74980.861000000004</v>
      </c>
      <c r="F6" s="111">
        <v>134332.08855000001</v>
      </c>
      <c r="G6" s="116">
        <v>1211</v>
      </c>
      <c r="H6" s="115">
        <v>19478</v>
      </c>
      <c r="I6" s="118">
        <v>39314</v>
      </c>
      <c r="L6" s="47"/>
      <c r="N6" s="150"/>
    </row>
    <row r="7" spans="1:14" ht="20.25" customHeight="1">
      <c r="A7" s="215" t="s">
        <v>11</v>
      </c>
      <c r="B7" s="112">
        <v>5121.7640000000001</v>
      </c>
      <c r="C7" s="216">
        <v>3261.82458</v>
      </c>
      <c r="D7" s="217">
        <v>8383.5885799999996</v>
      </c>
      <c r="E7" s="219">
        <v>168319.38207999998</v>
      </c>
      <c r="F7" s="111">
        <v>321002.65681999997</v>
      </c>
      <c r="G7" s="116">
        <v>4188</v>
      </c>
      <c r="H7" s="115">
        <v>45900</v>
      </c>
      <c r="I7" s="118">
        <v>88212</v>
      </c>
      <c r="L7" s="47"/>
      <c r="N7" s="150"/>
    </row>
    <row r="8" spans="1:14" ht="20.25" customHeight="1">
      <c r="A8" s="215" t="s">
        <v>5</v>
      </c>
      <c r="B8" s="112">
        <v>1064.3030000000001</v>
      </c>
      <c r="C8" s="216">
        <v>431.61399999999998</v>
      </c>
      <c r="D8" s="217">
        <v>1495.9169999999999</v>
      </c>
      <c r="E8" s="219">
        <v>56136.629000000001</v>
      </c>
      <c r="F8" s="111">
        <v>137166.644</v>
      </c>
      <c r="G8" s="116">
        <v>733</v>
      </c>
      <c r="H8" s="115">
        <v>17191</v>
      </c>
      <c r="I8" s="118">
        <v>38680</v>
      </c>
      <c r="L8" s="47"/>
      <c r="N8" s="150"/>
    </row>
    <row r="9" spans="1:14" ht="20.25" customHeight="1">
      <c r="A9" s="215" t="s">
        <v>8</v>
      </c>
      <c r="B9" s="112">
        <v>2259.6320000000001</v>
      </c>
      <c r="C9" s="216">
        <v>603.69000000000005</v>
      </c>
      <c r="D9" s="217">
        <v>2863.3220000000001</v>
      </c>
      <c r="E9" s="219">
        <v>57872.641000000003</v>
      </c>
      <c r="F9" s="111">
        <v>127087.01724</v>
      </c>
      <c r="G9" s="116">
        <v>1107</v>
      </c>
      <c r="H9" s="115">
        <v>15177</v>
      </c>
      <c r="I9" s="118">
        <v>34309</v>
      </c>
      <c r="L9" s="47"/>
      <c r="N9" s="150"/>
    </row>
    <row r="10" spans="1:14" ht="20.25" customHeight="1">
      <c r="A10" s="215" t="s">
        <v>7</v>
      </c>
      <c r="B10" s="112">
        <v>2066.5540000000001</v>
      </c>
      <c r="C10" s="216">
        <v>645.197</v>
      </c>
      <c r="D10" s="217">
        <v>2711.7510000000002</v>
      </c>
      <c r="E10" s="219">
        <v>78729.432000000001</v>
      </c>
      <c r="F10" s="111">
        <v>146762.62472999998</v>
      </c>
      <c r="G10" s="116">
        <v>1091</v>
      </c>
      <c r="H10" s="115">
        <v>20768</v>
      </c>
      <c r="I10" s="118">
        <v>41699</v>
      </c>
      <c r="L10" s="47"/>
      <c r="N10" s="150"/>
    </row>
    <row r="11" spans="1:14" ht="20.25" customHeight="1">
      <c r="A11" s="215" t="s">
        <v>14</v>
      </c>
      <c r="B11" s="112">
        <v>6647.9549999999999</v>
      </c>
      <c r="C11" s="216">
        <v>2125.44</v>
      </c>
      <c r="D11" s="217">
        <v>8773.3950000000004</v>
      </c>
      <c r="E11" s="219">
        <v>505448.19199999998</v>
      </c>
      <c r="F11" s="111">
        <v>798891.13422999997</v>
      </c>
      <c r="G11" s="116">
        <v>4565</v>
      </c>
      <c r="H11" s="115">
        <v>137876</v>
      </c>
      <c r="I11" s="118">
        <v>230233</v>
      </c>
      <c r="L11" s="47"/>
      <c r="N11" s="150"/>
    </row>
    <row r="12" spans="1:14" ht="20.25" customHeight="1">
      <c r="A12" s="215" t="s">
        <v>12</v>
      </c>
      <c r="B12" s="112">
        <v>10649.625</v>
      </c>
      <c r="C12" s="216">
        <v>1234.0999999999999</v>
      </c>
      <c r="D12" s="217">
        <v>11883.725</v>
      </c>
      <c r="E12" s="219">
        <v>150342.44224999999</v>
      </c>
      <c r="F12" s="111">
        <v>246708.48177000001</v>
      </c>
      <c r="G12" s="116">
        <v>5128</v>
      </c>
      <c r="H12" s="115">
        <v>36894</v>
      </c>
      <c r="I12" s="118">
        <v>69980</v>
      </c>
      <c r="L12" s="47"/>
      <c r="N12" s="150"/>
    </row>
    <row r="13" spans="1:14" ht="20.25" customHeight="1">
      <c r="A13" s="215" t="s">
        <v>9</v>
      </c>
      <c r="B13" s="112">
        <v>1222.979</v>
      </c>
      <c r="C13" s="216">
        <v>594.43200000000002</v>
      </c>
      <c r="D13" s="217">
        <v>1817.4110000000001</v>
      </c>
      <c r="E13" s="219">
        <v>37256.595999999998</v>
      </c>
      <c r="F13" s="111">
        <v>106527.37062999999</v>
      </c>
      <c r="G13" s="116">
        <v>869</v>
      </c>
      <c r="H13" s="115">
        <v>10868</v>
      </c>
      <c r="I13" s="118">
        <v>29465</v>
      </c>
      <c r="L13" s="47"/>
      <c r="N13" s="150"/>
    </row>
    <row r="14" spans="1:14" ht="20.25" customHeight="1">
      <c r="A14" s="215" t="s">
        <v>4</v>
      </c>
      <c r="B14" s="112">
        <v>2814.2139699999998</v>
      </c>
      <c r="C14" s="216">
        <v>506.44799999999998</v>
      </c>
      <c r="D14" s="217">
        <v>3320.6619699999997</v>
      </c>
      <c r="E14" s="219">
        <v>50534.239999999998</v>
      </c>
      <c r="F14" s="111">
        <v>91568.534550000011</v>
      </c>
      <c r="G14" s="116">
        <v>1375</v>
      </c>
      <c r="H14" s="115">
        <v>12167</v>
      </c>
      <c r="I14" s="118">
        <v>26982</v>
      </c>
      <c r="L14" s="47"/>
      <c r="N14" s="150"/>
    </row>
    <row r="15" spans="1:14" ht="20.25" customHeight="1">
      <c r="A15" s="215" t="s">
        <v>2</v>
      </c>
      <c r="B15" s="112">
        <v>3154.8919999999998</v>
      </c>
      <c r="C15" s="216">
        <v>951.50800000000004</v>
      </c>
      <c r="D15" s="217">
        <v>4106.3999999999996</v>
      </c>
      <c r="E15" s="219">
        <v>186348.073</v>
      </c>
      <c r="F15" s="111">
        <v>268836.98100000003</v>
      </c>
      <c r="G15" s="116">
        <v>1818</v>
      </c>
      <c r="H15" s="115">
        <v>38228</v>
      </c>
      <c r="I15" s="118">
        <v>73489</v>
      </c>
      <c r="L15" s="47"/>
      <c r="N15" s="150"/>
    </row>
    <row r="16" spans="1:14" ht="20.25" customHeight="1">
      <c r="A16" s="215" t="s">
        <v>6</v>
      </c>
      <c r="B16" s="112">
        <v>4203.5510000000004</v>
      </c>
      <c r="C16" s="216">
        <v>1392.9870000000001</v>
      </c>
      <c r="D16" s="217">
        <v>5596.5379999999996</v>
      </c>
      <c r="E16" s="219">
        <v>247829.97581</v>
      </c>
      <c r="F16" s="111">
        <v>645876.85961000004</v>
      </c>
      <c r="G16" s="116">
        <v>2812</v>
      </c>
      <c r="H16" s="115">
        <v>76769</v>
      </c>
      <c r="I16" s="118">
        <v>162687</v>
      </c>
      <c r="L16" s="47"/>
      <c r="N16" s="150"/>
    </row>
    <row r="17" spans="1:14" ht="20.25" customHeight="1">
      <c r="A17" s="215" t="s">
        <v>10</v>
      </c>
      <c r="B17" s="112">
        <v>917.16200000000003</v>
      </c>
      <c r="C17" s="216">
        <v>230.904</v>
      </c>
      <c r="D17" s="217">
        <v>1148.066</v>
      </c>
      <c r="E17" s="219">
        <v>31047.244999999999</v>
      </c>
      <c r="F17" s="111">
        <v>66440.837</v>
      </c>
      <c r="G17" s="116">
        <v>448</v>
      </c>
      <c r="H17" s="115">
        <v>9027</v>
      </c>
      <c r="I17" s="118">
        <v>19215</v>
      </c>
      <c r="L17" s="47"/>
      <c r="N17" s="150"/>
    </row>
    <row r="18" spans="1:14" ht="20.25" customHeight="1" thickBot="1">
      <c r="A18" s="215" t="s">
        <v>13</v>
      </c>
      <c r="B18" s="112">
        <v>2213.87</v>
      </c>
      <c r="C18" s="216">
        <v>715.63199999999995</v>
      </c>
      <c r="D18" s="217">
        <v>2929.502</v>
      </c>
      <c r="E18" s="219">
        <v>51180.036999999997</v>
      </c>
      <c r="F18" s="111">
        <v>98350.997000000003</v>
      </c>
      <c r="G18" s="116">
        <v>1486</v>
      </c>
      <c r="H18" s="220">
        <v>16546</v>
      </c>
      <c r="I18" s="118">
        <v>30730</v>
      </c>
      <c r="L18" s="47"/>
      <c r="N18" s="150"/>
    </row>
    <row r="19" spans="1:14" ht="20.25" customHeight="1" thickBot="1">
      <c r="A19" s="221" t="s">
        <v>87</v>
      </c>
      <c r="B19" s="208">
        <v>49514.710969999993</v>
      </c>
      <c r="C19" s="222">
        <v>14261.421580000002</v>
      </c>
      <c r="D19" s="223">
        <v>63776.132550000002</v>
      </c>
      <c r="E19" s="224">
        <v>1893387.7991400003</v>
      </c>
      <c r="F19" s="114">
        <v>3395417.4638399999</v>
      </c>
      <c r="G19" s="120">
        <v>28692</v>
      </c>
      <c r="H19" s="119">
        <v>491155</v>
      </c>
      <c r="I19" s="121">
        <v>949230</v>
      </c>
    </row>
    <row r="20" spans="1:14">
      <c r="A20" s="147" t="s">
        <v>570</v>
      </c>
      <c r="B20" s="47"/>
      <c r="C20" s="47"/>
      <c r="D20" s="47"/>
      <c r="E20" s="47"/>
      <c r="F20" s="47"/>
    </row>
    <row r="21" spans="1:14">
      <c r="B21" s="47"/>
      <c r="C21" s="47"/>
      <c r="D21" s="47"/>
    </row>
    <row r="22" spans="1:14">
      <c r="B22" s="47"/>
      <c r="C22" s="47"/>
      <c r="D22" s="47"/>
    </row>
    <row r="23" spans="1:14">
      <c r="B23" s="47"/>
      <c r="C23" s="47"/>
      <c r="D23" s="47"/>
    </row>
    <row r="24" spans="1:14">
      <c r="B24" s="47"/>
      <c r="C24" s="47"/>
      <c r="D24" s="47"/>
    </row>
    <row r="25" spans="1:14">
      <c r="B25" s="47"/>
      <c r="C25" s="47"/>
      <c r="D25" s="47"/>
    </row>
    <row r="26" spans="1:14">
      <c r="B26" s="47"/>
      <c r="C26" s="47"/>
      <c r="D26" s="47"/>
    </row>
    <row r="27" spans="1:14">
      <c r="B27" s="47"/>
      <c r="C27" s="47"/>
      <c r="D27" s="47"/>
    </row>
    <row r="28" spans="1:14">
      <c r="B28" s="47"/>
      <c r="C28" s="47"/>
      <c r="D28" s="47"/>
    </row>
    <row r="29" spans="1:14">
      <c r="B29" s="47"/>
      <c r="C29" s="47"/>
      <c r="D29" s="47"/>
    </row>
    <row r="30" spans="1:14">
      <c r="B30" s="47"/>
      <c r="C30" s="47"/>
      <c r="D30" s="47"/>
    </row>
    <row r="31" spans="1:14">
      <c r="B31" s="47"/>
      <c r="C31" s="47"/>
      <c r="D31" s="47"/>
    </row>
    <row r="32" spans="1:14">
      <c r="B32" s="47"/>
      <c r="C32" s="47"/>
      <c r="D32" s="47"/>
    </row>
    <row r="33" spans="2:4">
      <c r="B33" s="47"/>
      <c r="C33" s="47"/>
      <c r="D33" s="47"/>
    </row>
    <row r="34" spans="2:4">
      <c r="B34" s="47"/>
      <c r="C34" s="47"/>
      <c r="D34" s="47"/>
    </row>
    <row r="35" spans="2:4">
      <c r="B35" s="47"/>
      <c r="C35" s="47"/>
      <c r="D35" s="47"/>
    </row>
  </sheetData>
  <mergeCells count="5">
    <mergeCell ref="A1:I1"/>
    <mergeCell ref="A2:A4"/>
    <mergeCell ref="B2:I2"/>
    <mergeCell ref="B3:F3"/>
    <mergeCell ref="G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landscape" horizontalDpi="4294967295" verticalDpi="300" r:id="rId1"/>
  <headerFooter>
    <oddHeader>&amp;RPříloha č. 13e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="70" zoomScaleNormal="80" zoomScaleSheetLayoutView="70" workbookViewId="0">
      <selection sqref="A1:F1"/>
    </sheetView>
  </sheetViews>
  <sheetFormatPr defaultRowHeight="14.4"/>
  <cols>
    <col min="1" max="2" width="28.88671875" customWidth="1"/>
    <col min="3" max="3" width="24.33203125" customWidth="1"/>
    <col min="5" max="5" width="30.109375" customWidth="1"/>
    <col min="6" max="6" width="25.5546875" customWidth="1"/>
    <col min="8" max="8" width="16.44140625" customWidth="1"/>
  </cols>
  <sheetData>
    <row r="1" spans="1:8" ht="49.5" customHeight="1" thickBot="1">
      <c r="A1" s="846" t="s">
        <v>526</v>
      </c>
      <c r="B1" s="847"/>
      <c r="C1" s="847"/>
      <c r="D1" s="847"/>
      <c r="E1" s="847"/>
      <c r="F1" s="848"/>
    </row>
    <row r="2" spans="1:8" ht="15" customHeight="1" thickBot="1">
      <c r="A2" s="423" t="s">
        <v>527</v>
      </c>
      <c r="B2" s="424"/>
      <c r="C2" s="424"/>
      <c r="D2" s="416"/>
      <c r="E2" s="416" t="s">
        <v>527</v>
      </c>
      <c r="F2" s="416"/>
    </row>
    <row r="3" spans="1:8" ht="15" customHeight="1">
      <c r="A3" s="849" t="s">
        <v>419</v>
      </c>
      <c r="B3" s="852" t="s">
        <v>95</v>
      </c>
      <c r="C3" s="855" t="s">
        <v>420</v>
      </c>
      <c r="D3" s="49"/>
      <c r="E3" s="486"/>
      <c r="F3" s="855" t="s">
        <v>234</v>
      </c>
    </row>
    <row r="4" spans="1:8" ht="15.75" customHeight="1">
      <c r="A4" s="850"/>
      <c r="B4" s="853"/>
      <c r="C4" s="856"/>
      <c r="D4" s="49"/>
      <c r="E4" s="487" t="s">
        <v>235</v>
      </c>
      <c r="F4" s="856"/>
    </row>
    <row r="5" spans="1:8" ht="20.100000000000001" customHeight="1" thickBot="1">
      <c r="A5" s="851"/>
      <c r="B5" s="854"/>
      <c r="C5" s="857"/>
      <c r="D5" s="49"/>
      <c r="E5" s="488"/>
      <c r="F5" s="857"/>
      <c r="H5" s="158"/>
    </row>
    <row r="6" spans="1:8" ht="20.100000000000001" customHeight="1">
      <c r="A6" s="584" t="s">
        <v>258</v>
      </c>
      <c r="B6" s="602">
        <v>99</v>
      </c>
      <c r="C6" s="603">
        <v>76760000</v>
      </c>
      <c r="D6" s="49"/>
      <c r="E6" s="584" t="s">
        <v>258</v>
      </c>
      <c r="F6" s="604">
        <v>73800000</v>
      </c>
      <c r="H6" s="508"/>
    </row>
    <row r="7" spans="1:8" ht="20.100000000000001" customHeight="1">
      <c r="A7" s="585" t="s">
        <v>236</v>
      </c>
      <c r="B7" s="605">
        <v>85</v>
      </c>
      <c r="C7" s="606">
        <v>55608000</v>
      </c>
      <c r="D7" s="49"/>
      <c r="E7" s="585" t="s">
        <v>236</v>
      </c>
      <c r="F7" s="607">
        <v>53572000</v>
      </c>
      <c r="H7" s="508"/>
    </row>
    <row r="8" spans="1:8" ht="20.100000000000001" customHeight="1">
      <c r="A8" s="585" t="s">
        <v>237</v>
      </c>
      <c r="B8" s="605">
        <v>80</v>
      </c>
      <c r="C8" s="606">
        <v>28880000</v>
      </c>
      <c r="D8" s="49"/>
      <c r="E8" s="585" t="s">
        <v>237</v>
      </c>
      <c r="F8" s="607">
        <v>27228000</v>
      </c>
      <c r="H8" s="508"/>
    </row>
    <row r="9" spans="1:8" ht="20.100000000000001" customHeight="1">
      <c r="A9" s="585" t="s">
        <v>238</v>
      </c>
      <c r="B9" s="605">
        <v>55</v>
      </c>
      <c r="C9" s="606">
        <v>23252000</v>
      </c>
      <c r="D9" s="49"/>
      <c r="E9" s="585" t="s">
        <v>238</v>
      </c>
      <c r="F9" s="607">
        <v>22576000</v>
      </c>
      <c r="H9" s="508"/>
    </row>
    <row r="10" spans="1:8" ht="20.100000000000001" customHeight="1">
      <c r="A10" s="585" t="s">
        <v>239</v>
      </c>
      <c r="B10" s="605">
        <v>53</v>
      </c>
      <c r="C10" s="606">
        <v>19396000</v>
      </c>
      <c r="D10" s="49"/>
      <c r="E10" s="585" t="s">
        <v>239</v>
      </c>
      <c r="F10" s="607">
        <v>18632000</v>
      </c>
      <c r="H10" s="508"/>
    </row>
    <row r="11" spans="1:8" ht="20.100000000000001" customHeight="1">
      <c r="A11" s="585" t="s">
        <v>240</v>
      </c>
      <c r="B11" s="605">
        <v>40</v>
      </c>
      <c r="C11" s="606">
        <v>23196000</v>
      </c>
      <c r="D11" s="49"/>
      <c r="E11" s="585" t="s">
        <v>240</v>
      </c>
      <c r="F11" s="607">
        <v>22580000</v>
      </c>
      <c r="H11" s="508"/>
    </row>
    <row r="12" spans="1:8" ht="20.100000000000001" customHeight="1">
      <c r="A12" s="585" t="s">
        <v>241</v>
      </c>
      <c r="B12" s="605">
        <v>43</v>
      </c>
      <c r="C12" s="606">
        <v>23892000</v>
      </c>
      <c r="D12" s="49"/>
      <c r="E12" s="585" t="s">
        <v>241</v>
      </c>
      <c r="F12" s="607">
        <v>23732000</v>
      </c>
      <c r="H12" s="508"/>
    </row>
    <row r="13" spans="1:8" ht="20.100000000000001" customHeight="1">
      <c r="A13" s="585" t="s">
        <v>242</v>
      </c>
      <c r="B13" s="605">
        <v>45</v>
      </c>
      <c r="C13" s="606">
        <v>21088000</v>
      </c>
      <c r="D13" s="49"/>
      <c r="E13" s="585" t="s">
        <v>242</v>
      </c>
      <c r="F13" s="607">
        <v>20076000</v>
      </c>
      <c r="H13" s="508"/>
    </row>
    <row r="14" spans="1:8" ht="20.100000000000001" customHeight="1">
      <c r="A14" s="585" t="s">
        <v>243</v>
      </c>
      <c r="B14" s="605">
        <v>147</v>
      </c>
      <c r="C14" s="606">
        <v>97960000</v>
      </c>
      <c r="D14" s="49"/>
      <c r="E14" s="585" t="s">
        <v>243</v>
      </c>
      <c r="F14" s="607">
        <v>95636000</v>
      </c>
      <c r="H14" s="508"/>
    </row>
    <row r="15" spans="1:8" ht="20.100000000000001" customHeight="1">
      <c r="A15" s="585" t="s">
        <v>244</v>
      </c>
      <c r="B15" s="605">
        <v>80</v>
      </c>
      <c r="C15" s="606">
        <v>28204000</v>
      </c>
      <c r="D15" s="49"/>
      <c r="E15" s="585" t="s">
        <v>244</v>
      </c>
      <c r="F15" s="607">
        <v>26448000</v>
      </c>
      <c r="H15" s="508"/>
    </row>
    <row r="16" spans="1:8" ht="20.100000000000001" customHeight="1">
      <c r="A16" s="585" t="s">
        <v>245</v>
      </c>
      <c r="B16" s="605">
        <v>32</v>
      </c>
      <c r="C16" s="606">
        <v>24520000</v>
      </c>
      <c r="D16" s="49"/>
      <c r="E16" s="585" t="s">
        <v>245</v>
      </c>
      <c r="F16" s="607">
        <v>24316000</v>
      </c>
      <c r="H16" s="508"/>
    </row>
    <row r="17" spans="1:8" ht="20.100000000000001" customHeight="1">
      <c r="A17" s="585" t="s">
        <v>247</v>
      </c>
      <c r="B17" s="605">
        <v>129</v>
      </c>
      <c r="C17" s="606">
        <v>65472000</v>
      </c>
      <c r="D17" s="49"/>
      <c r="E17" s="585" t="s">
        <v>247</v>
      </c>
      <c r="F17" s="607">
        <v>63720948.570000008</v>
      </c>
      <c r="H17" s="508"/>
    </row>
    <row r="18" spans="1:8" ht="20.100000000000001" customHeight="1">
      <c r="A18" s="585" t="s">
        <v>410</v>
      </c>
      <c r="B18" s="605">
        <v>118</v>
      </c>
      <c r="C18" s="606">
        <v>53480000</v>
      </c>
      <c r="D18" s="49"/>
      <c r="E18" s="585" t="s">
        <v>410</v>
      </c>
      <c r="F18" s="607">
        <v>51945000</v>
      </c>
      <c r="H18" s="508"/>
    </row>
    <row r="19" spans="1:8" ht="20.100000000000001" customHeight="1" thickBot="1">
      <c r="A19" s="586" t="s">
        <v>249</v>
      </c>
      <c r="B19" s="608">
        <v>65</v>
      </c>
      <c r="C19" s="609">
        <v>25536000</v>
      </c>
      <c r="D19" s="49"/>
      <c r="E19" s="586" t="s">
        <v>249</v>
      </c>
      <c r="F19" s="610">
        <v>24820000</v>
      </c>
      <c r="H19" s="508"/>
    </row>
    <row r="20" spans="1:8" ht="15" customHeight="1" thickBot="1">
      <c r="A20" s="489" t="s">
        <v>421</v>
      </c>
      <c r="B20" s="490">
        <v>1071</v>
      </c>
      <c r="C20" s="491">
        <v>567244000</v>
      </c>
      <c r="D20" s="49"/>
      <c r="E20" s="492" t="s">
        <v>250</v>
      </c>
      <c r="F20" s="509">
        <v>549081948.56999993</v>
      </c>
      <c r="H20" s="510"/>
    </row>
    <row r="21" spans="1:8">
      <c r="A21" s="417" t="s">
        <v>422</v>
      </c>
      <c r="B21" s="416"/>
      <c r="C21" s="416"/>
      <c r="D21" s="416"/>
      <c r="E21" s="417" t="s">
        <v>251</v>
      </c>
      <c r="F21" s="416"/>
    </row>
  </sheetData>
  <mergeCells count="5">
    <mergeCell ref="A1:F1"/>
    <mergeCell ref="A3:A5"/>
    <mergeCell ref="B3:B5"/>
    <mergeCell ref="C3:C5"/>
    <mergeCell ref="F3:F5"/>
  </mergeCells>
  <pageMargins left="0.70866141732283472" right="0.70866141732283472" top="0.78740157480314965" bottom="0.78740157480314965" header="0.31496062992125984" footer="0.31496062992125984"/>
  <pageSetup paperSize="9" scale="80" orientation="landscape" horizontalDpi="4294967295" r:id="rId1"/>
  <headerFooter>
    <oddHeader>&amp;RPříloha č. 14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WhiteSpace="0" view="pageBreakPreview" zoomScale="90" zoomScaleNormal="90" zoomScaleSheetLayoutView="90" workbookViewId="0">
      <selection sqref="A1:G1"/>
    </sheetView>
  </sheetViews>
  <sheetFormatPr defaultRowHeight="14.4"/>
  <cols>
    <col min="1" max="1" width="77.109375" customWidth="1"/>
    <col min="2" max="2" width="21" customWidth="1"/>
    <col min="3" max="3" width="19.6640625" customWidth="1"/>
    <col min="4" max="5" width="15.6640625" customWidth="1"/>
    <col min="6" max="6" width="26.5546875" customWidth="1"/>
    <col min="7" max="7" width="22.6640625" customWidth="1"/>
    <col min="9" max="9" width="12.33203125" bestFit="1" customWidth="1"/>
  </cols>
  <sheetData>
    <row r="1" spans="1:15" ht="36" customHeight="1" thickBot="1">
      <c r="A1" s="622" t="s">
        <v>516</v>
      </c>
      <c r="B1" s="622"/>
      <c r="C1" s="622"/>
      <c r="D1" s="622"/>
      <c r="E1" s="622"/>
      <c r="F1" s="622"/>
      <c r="G1" s="622"/>
      <c r="H1" s="320"/>
      <c r="I1" s="320"/>
      <c r="J1" s="320"/>
      <c r="K1" s="320"/>
      <c r="L1" s="320"/>
      <c r="M1" s="320"/>
      <c r="N1" s="320"/>
      <c r="O1" s="320"/>
    </row>
    <row r="2" spans="1:15">
      <c r="A2" s="623" t="s">
        <v>42</v>
      </c>
      <c r="B2" s="625" t="s">
        <v>109</v>
      </c>
      <c r="C2" s="627" t="s">
        <v>110</v>
      </c>
      <c r="D2" s="627" t="s">
        <v>181</v>
      </c>
      <c r="E2" s="321"/>
      <c r="F2" s="499"/>
      <c r="G2" s="629" t="s">
        <v>515</v>
      </c>
    </row>
    <row r="3" spans="1:15">
      <c r="A3" s="624"/>
      <c r="B3" s="626"/>
      <c r="C3" s="628"/>
      <c r="D3" s="628"/>
      <c r="E3" s="322" t="s">
        <v>368</v>
      </c>
      <c r="F3" s="500" t="s">
        <v>127</v>
      </c>
      <c r="G3" s="630"/>
    </row>
    <row r="4" spans="1:15" ht="45" customHeight="1" thickBot="1">
      <c r="A4" s="624"/>
      <c r="B4" s="626"/>
      <c r="C4" s="628"/>
      <c r="D4" s="628"/>
      <c r="E4" s="322"/>
      <c r="F4" s="323"/>
      <c r="G4" s="630"/>
    </row>
    <row r="5" spans="1:15" s="1" customFormat="1" ht="13.8">
      <c r="A5" s="324" t="s">
        <v>43</v>
      </c>
      <c r="B5" s="325"/>
      <c r="C5" s="326"/>
      <c r="D5" s="327"/>
      <c r="E5" s="328"/>
      <c r="F5" s="329"/>
      <c r="G5" s="330"/>
    </row>
    <row r="6" spans="1:15" s="1" customFormat="1" ht="13.8">
      <c r="A6" s="331" t="s">
        <v>369</v>
      </c>
      <c r="B6" s="425">
        <v>3027675584</v>
      </c>
      <c r="C6" s="426"/>
      <c r="D6" s="427">
        <v>279856.92</v>
      </c>
      <c r="E6" s="428"/>
      <c r="F6" s="428">
        <f>+F9+F10</f>
        <v>3027955440.9200001</v>
      </c>
      <c r="G6" s="503">
        <f>+G9+G10</f>
        <v>4494070766.0200005</v>
      </c>
    </row>
    <row r="7" spans="1:15" s="1" customFormat="1" thickBot="1">
      <c r="A7" s="332" t="s">
        <v>370</v>
      </c>
      <c r="B7" s="429">
        <v>101455391153</v>
      </c>
      <c r="C7" s="430">
        <f>C17+C19+C21+C22+C23</f>
        <v>5229193695.2999992</v>
      </c>
      <c r="D7" s="431">
        <v>63475.08</v>
      </c>
      <c r="E7" s="432">
        <v>0</v>
      </c>
      <c r="F7" s="432">
        <f>+F14+F15+F16+F17+F18+F19+F20+F21+F22+F23</f>
        <v>106684648323.38</v>
      </c>
      <c r="G7" s="502">
        <f>SUM(G14:G23)</f>
        <v>100064442478.60001</v>
      </c>
      <c r="I7" s="333"/>
    </row>
    <row r="8" spans="1:15" s="1" customFormat="1" ht="13.8">
      <c r="A8" s="334" t="s">
        <v>44</v>
      </c>
      <c r="B8" s="433"/>
      <c r="C8" s="427"/>
      <c r="D8" s="427"/>
      <c r="E8" s="428"/>
      <c r="F8" s="428"/>
      <c r="G8" s="503"/>
    </row>
    <row r="9" spans="1:15" s="1" customFormat="1" ht="13.8">
      <c r="A9" s="335" t="s">
        <v>45</v>
      </c>
      <c r="B9" s="433">
        <v>610000000</v>
      </c>
      <c r="C9" s="427"/>
      <c r="D9" s="427"/>
      <c r="E9" s="428"/>
      <c r="F9" s="428">
        <v>610000000</v>
      </c>
      <c r="G9" s="503">
        <v>809010287.25999999</v>
      </c>
    </row>
    <row r="10" spans="1:15" s="1" customFormat="1" ht="13.8">
      <c r="A10" s="335" t="s">
        <v>46</v>
      </c>
      <c r="B10" s="433">
        <v>2417675584</v>
      </c>
      <c r="C10" s="427"/>
      <c r="D10" s="427">
        <v>279856.92</v>
      </c>
      <c r="E10" s="428"/>
      <c r="F10" s="428">
        <f>+B10+D10</f>
        <v>2417955440.9200001</v>
      </c>
      <c r="G10" s="503">
        <v>3685060478.7600002</v>
      </c>
    </row>
    <row r="11" spans="1:15" s="1" customFormat="1" ht="13.8">
      <c r="A11" s="336" t="s">
        <v>47</v>
      </c>
      <c r="B11" s="433">
        <v>2270675584</v>
      </c>
      <c r="C11" s="427"/>
      <c r="D11" s="427">
        <v>65039.92</v>
      </c>
      <c r="E11" s="428"/>
      <c r="F11" s="428">
        <f>+B11+D11</f>
        <v>2270740623.9200001</v>
      </c>
      <c r="G11" s="503">
        <v>3042604098.7600002</v>
      </c>
    </row>
    <row r="12" spans="1:15" s="1" customFormat="1" thickBot="1">
      <c r="A12" s="336" t="s">
        <v>48</v>
      </c>
      <c r="B12" s="433">
        <v>147000000</v>
      </c>
      <c r="C12" s="427"/>
      <c r="D12" s="427">
        <v>214817</v>
      </c>
      <c r="E12" s="428"/>
      <c r="F12" s="428">
        <f>+B12+D12</f>
        <v>147214817</v>
      </c>
      <c r="G12" s="503">
        <v>642456380</v>
      </c>
    </row>
    <row r="13" spans="1:15" s="1" customFormat="1" ht="13.8">
      <c r="A13" s="337" t="s">
        <v>49</v>
      </c>
      <c r="B13" s="434"/>
      <c r="C13" s="435"/>
      <c r="D13" s="435"/>
      <c r="E13" s="435"/>
      <c r="F13" s="435"/>
      <c r="G13" s="504"/>
    </row>
    <row r="14" spans="1:15" s="1" customFormat="1" ht="13.8">
      <c r="A14" s="335" t="s">
        <v>233</v>
      </c>
      <c r="B14" s="425">
        <v>41600000000</v>
      </c>
      <c r="C14" s="427"/>
      <c r="D14" s="427"/>
      <c r="E14" s="427"/>
      <c r="F14" s="427">
        <v>41600000000</v>
      </c>
      <c r="G14" s="503">
        <v>40141549126.489998</v>
      </c>
    </row>
    <row r="15" spans="1:15" s="1" customFormat="1" ht="13.8">
      <c r="A15" s="335" t="s">
        <v>50</v>
      </c>
      <c r="B15" s="425">
        <v>7781660207</v>
      </c>
      <c r="C15" s="427"/>
      <c r="D15" s="427"/>
      <c r="E15" s="427"/>
      <c r="F15" s="427">
        <v>7781660207</v>
      </c>
      <c r="G15" s="503">
        <v>5426111983.1800003</v>
      </c>
    </row>
    <row r="16" spans="1:15" s="1" customFormat="1" ht="13.8">
      <c r="A16" s="335" t="s">
        <v>51</v>
      </c>
      <c r="B16" s="425">
        <v>2900000000</v>
      </c>
      <c r="C16" s="427"/>
      <c r="D16" s="427"/>
      <c r="E16" s="427"/>
      <c r="F16" s="427">
        <v>2900000000</v>
      </c>
      <c r="G16" s="503">
        <v>2666353824.2199998</v>
      </c>
    </row>
    <row r="17" spans="1:7" s="1" customFormat="1" ht="13.8">
      <c r="A17" s="336" t="s">
        <v>52</v>
      </c>
      <c r="B17" s="425">
        <v>7700000000</v>
      </c>
      <c r="C17" s="427">
        <v>80000000</v>
      </c>
      <c r="D17" s="427"/>
      <c r="E17" s="427"/>
      <c r="F17" s="427">
        <v>7780000000</v>
      </c>
      <c r="G17" s="503">
        <v>7542836423.7399998</v>
      </c>
    </row>
    <row r="18" spans="1:7" s="1" customFormat="1" ht="13.8">
      <c r="A18" s="336" t="s">
        <v>53</v>
      </c>
      <c r="B18" s="425">
        <v>26200000000</v>
      </c>
      <c r="C18" s="427"/>
      <c r="D18" s="427"/>
      <c r="E18" s="427"/>
      <c r="F18" s="427">
        <v>26200000000</v>
      </c>
      <c r="G18" s="503">
        <v>26067510213.869999</v>
      </c>
    </row>
    <row r="19" spans="1:7" s="1" customFormat="1" ht="13.8">
      <c r="A19" s="335" t="s">
        <v>54</v>
      </c>
      <c r="B19" s="425">
        <v>2813559280</v>
      </c>
      <c r="C19" s="427">
        <v>3182805464.2399998</v>
      </c>
      <c r="D19" s="427"/>
      <c r="E19" s="427"/>
      <c r="F19" s="427">
        <v>5996364744.2399998</v>
      </c>
      <c r="G19" s="503">
        <v>4336835903.5200005</v>
      </c>
    </row>
    <row r="20" spans="1:7" s="1" customFormat="1" ht="13.8">
      <c r="A20" s="335" t="s">
        <v>55</v>
      </c>
      <c r="B20" s="425">
        <v>360000000</v>
      </c>
      <c r="C20" s="427"/>
      <c r="D20" s="427"/>
      <c r="E20" s="427"/>
      <c r="F20" s="427">
        <v>360000000</v>
      </c>
      <c r="G20" s="503">
        <v>257154378.5</v>
      </c>
    </row>
    <row r="21" spans="1:7" s="1" customFormat="1" ht="13.8">
      <c r="A21" s="335" t="s">
        <v>56</v>
      </c>
      <c r="B21" s="425">
        <v>6050000000</v>
      </c>
      <c r="C21" s="427">
        <v>776000000</v>
      </c>
      <c r="D21" s="427"/>
      <c r="E21" s="427"/>
      <c r="F21" s="427">
        <v>6826000000</v>
      </c>
      <c r="G21" s="503">
        <v>6754655097.5699997</v>
      </c>
    </row>
    <row r="22" spans="1:7" s="1" customFormat="1" ht="13.8">
      <c r="A22" s="335" t="s">
        <v>57</v>
      </c>
      <c r="B22" s="425">
        <v>5750171666</v>
      </c>
      <c r="C22" s="427">
        <v>921653231.05999994</v>
      </c>
      <c r="D22" s="427">
        <v>63475.08</v>
      </c>
      <c r="E22" s="427"/>
      <c r="F22" s="427">
        <v>6671888372.1400003</v>
      </c>
      <c r="G22" s="503">
        <v>6321666450.3800001</v>
      </c>
    </row>
    <row r="23" spans="1:7" s="1" customFormat="1" thickBot="1">
      <c r="A23" s="338" t="s">
        <v>58</v>
      </c>
      <c r="B23" s="429">
        <v>300000000</v>
      </c>
      <c r="C23" s="431">
        <v>268735000</v>
      </c>
      <c r="D23" s="431"/>
      <c r="E23" s="431"/>
      <c r="F23" s="431">
        <v>568735000</v>
      </c>
      <c r="G23" s="502">
        <v>549769077.13</v>
      </c>
    </row>
    <row r="24" spans="1:7" s="1" customFormat="1" ht="13.8">
      <c r="A24" s="339" t="s">
        <v>59</v>
      </c>
      <c r="B24" s="436"/>
      <c r="C24" s="435"/>
      <c r="D24" s="435"/>
      <c r="E24" s="437"/>
      <c r="F24" s="437"/>
      <c r="G24" s="504"/>
    </row>
    <row r="25" spans="1:7" s="1" customFormat="1" ht="13.8">
      <c r="A25" s="335" t="s">
        <v>60</v>
      </c>
      <c r="B25" s="433">
        <v>3886615993</v>
      </c>
      <c r="C25" s="427">
        <v>289915714</v>
      </c>
      <c r="D25" s="427"/>
      <c r="E25" s="428"/>
      <c r="F25" s="428">
        <v>4176531707</v>
      </c>
      <c r="G25" s="503">
        <v>3999957811.1700001</v>
      </c>
    </row>
    <row r="26" spans="1:7" s="1" customFormat="1" ht="13.8">
      <c r="A26" s="335" t="s">
        <v>61</v>
      </c>
      <c r="B26" s="433">
        <v>2167798932</v>
      </c>
      <c r="C26" s="427">
        <v>101541847</v>
      </c>
      <c r="D26" s="427"/>
      <c r="E26" s="428"/>
      <c r="F26" s="428">
        <v>2269340779</v>
      </c>
      <c r="G26" s="503">
        <v>2199897791.9499998</v>
      </c>
    </row>
    <row r="27" spans="1:7" s="1" customFormat="1" ht="13.8">
      <c r="A27" s="335" t="s">
        <v>62</v>
      </c>
      <c r="B27" s="433">
        <v>77412512</v>
      </c>
      <c r="C27" s="427">
        <v>5707715</v>
      </c>
      <c r="D27" s="427"/>
      <c r="E27" s="428"/>
      <c r="F27" s="428">
        <v>83120227</v>
      </c>
      <c r="G27" s="503">
        <v>79780648.319999993</v>
      </c>
    </row>
    <row r="28" spans="1:7" s="1" customFormat="1" ht="13.8">
      <c r="A28" s="335" t="s">
        <v>423</v>
      </c>
      <c r="B28" s="433">
        <v>218657800</v>
      </c>
      <c r="C28" s="427"/>
      <c r="D28" s="427"/>
      <c r="E28" s="428"/>
      <c r="F28" s="428">
        <v>218657800</v>
      </c>
      <c r="G28" s="503">
        <v>212777568</v>
      </c>
    </row>
    <row r="29" spans="1:7" s="1" customFormat="1" ht="13.8">
      <c r="A29" s="335" t="s">
        <v>424</v>
      </c>
      <c r="B29" s="433">
        <v>3662704594</v>
      </c>
      <c r="C29" s="427">
        <v>274648974</v>
      </c>
      <c r="D29" s="427"/>
      <c r="E29" s="428"/>
      <c r="F29" s="428">
        <v>3937353568</v>
      </c>
      <c r="G29" s="503">
        <v>3776264425.1700001</v>
      </c>
    </row>
    <row r="30" spans="1:7" s="1" customFormat="1" ht="13.8">
      <c r="A30" s="335" t="s">
        <v>63</v>
      </c>
      <c r="B30" s="433">
        <v>2673252483</v>
      </c>
      <c r="C30" s="427">
        <v>1792285852</v>
      </c>
      <c r="D30" s="427">
        <v>63475.08</v>
      </c>
      <c r="E30" s="428"/>
      <c r="F30" s="428">
        <v>4465601810.0799999</v>
      </c>
      <c r="G30" s="503">
        <v>3617239606.5999999</v>
      </c>
    </row>
    <row r="31" spans="1:7" s="1" customFormat="1" thickBot="1">
      <c r="A31" s="340" t="s">
        <v>64</v>
      </c>
      <c r="B31" s="438">
        <v>0</v>
      </c>
      <c r="C31" s="431">
        <v>61454117.060000002</v>
      </c>
      <c r="D31" s="431"/>
      <c r="E31" s="432"/>
      <c r="F31" s="432">
        <v>61454117.060000002</v>
      </c>
      <c r="G31" s="502">
        <v>33284011.370000001</v>
      </c>
    </row>
    <row r="33" spans="6:6">
      <c r="F33" s="47"/>
    </row>
    <row r="34" spans="6:6">
      <c r="F34" s="341"/>
    </row>
    <row r="35" spans="6:6">
      <c r="F35" s="342"/>
    </row>
    <row r="36" spans="6:6">
      <c r="F36" s="342"/>
    </row>
  </sheetData>
  <mergeCells count="6">
    <mergeCell ref="A1:G1"/>
    <mergeCell ref="A2:A4"/>
    <mergeCell ref="B2:B4"/>
    <mergeCell ref="C2:C4"/>
    <mergeCell ref="D2:D4"/>
    <mergeCell ref="G2:G4"/>
  </mergeCells>
  <printOptions horizontalCentered="1"/>
  <pageMargins left="0.23622047244094491" right="0.23622047244094491" top="0.74803149606299213" bottom="0" header="0.31496062992125984" footer="0.31496062992125984"/>
  <pageSetup paperSize="9" scale="72" orientation="landscape" horizontalDpi="4294967294" r:id="rId1"/>
  <headerFooter>
    <oddHeader xml:space="preserve">&amp;RPříloha č. 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view="pageBreakPreview" topLeftCell="A93" zoomScale="50" zoomScaleNormal="70" zoomScaleSheetLayoutView="50" workbookViewId="0">
      <selection activeCell="AE117" sqref="AE117"/>
    </sheetView>
  </sheetViews>
  <sheetFormatPr defaultColWidth="9.109375" defaultRowHeight="18"/>
  <cols>
    <col min="1" max="1" width="32" style="161" customWidth="1"/>
    <col min="2" max="28" width="11" style="161" customWidth="1"/>
    <col min="29" max="42" width="9.109375" style="161"/>
    <col min="43" max="43" width="12.88671875" style="161" customWidth="1"/>
    <col min="44" max="16384" width="9.109375" style="161"/>
  </cols>
  <sheetData>
    <row r="1" spans="1:28" ht="38.25" customHeight="1" thickBot="1">
      <c r="A1" s="639" t="s">
        <v>17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</row>
    <row r="2" spans="1:28" ht="27.9" customHeight="1" thickBot="1">
      <c r="A2" s="631" t="s">
        <v>155</v>
      </c>
      <c r="B2" s="633">
        <v>2017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5"/>
      <c r="N2" s="633">
        <v>2018</v>
      </c>
      <c r="O2" s="634"/>
      <c r="P2" s="634"/>
      <c r="Q2" s="634"/>
      <c r="R2" s="634"/>
      <c r="S2" s="634"/>
      <c r="T2" s="634"/>
      <c r="U2" s="634"/>
      <c r="V2" s="634"/>
      <c r="W2" s="634"/>
      <c r="X2" s="634"/>
      <c r="Y2" s="635"/>
      <c r="Z2" s="636" t="s">
        <v>371</v>
      </c>
      <c r="AA2" s="637"/>
      <c r="AB2" s="638"/>
    </row>
    <row r="3" spans="1:28" ht="27.9" customHeight="1" thickBot="1">
      <c r="A3" s="632"/>
      <c r="B3" s="343">
        <v>1</v>
      </c>
      <c r="C3" s="344">
        <v>2</v>
      </c>
      <c r="D3" s="344">
        <v>3</v>
      </c>
      <c r="E3" s="344">
        <v>4</v>
      </c>
      <c r="F3" s="344">
        <v>5</v>
      </c>
      <c r="G3" s="344">
        <v>6</v>
      </c>
      <c r="H3" s="344">
        <v>7</v>
      </c>
      <c r="I3" s="344">
        <v>8</v>
      </c>
      <c r="J3" s="344">
        <v>9</v>
      </c>
      <c r="K3" s="344">
        <v>10</v>
      </c>
      <c r="L3" s="344">
        <v>11</v>
      </c>
      <c r="M3" s="345">
        <v>12</v>
      </c>
      <c r="N3" s="343">
        <v>1</v>
      </c>
      <c r="O3" s="344">
        <v>2</v>
      </c>
      <c r="P3" s="344">
        <v>3</v>
      </c>
      <c r="Q3" s="344">
        <v>4</v>
      </c>
      <c r="R3" s="344">
        <v>5</v>
      </c>
      <c r="S3" s="344">
        <v>6</v>
      </c>
      <c r="T3" s="344">
        <v>7</v>
      </c>
      <c r="U3" s="344">
        <v>8</v>
      </c>
      <c r="V3" s="344">
        <v>9</v>
      </c>
      <c r="W3" s="344">
        <v>10</v>
      </c>
      <c r="X3" s="344">
        <v>11</v>
      </c>
      <c r="Y3" s="345">
        <v>12</v>
      </c>
      <c r="Z3" s="505">
        <v>2017</v>
      </c>
      <c r="AA3" s="505">
        <v>2018</v>
      </c>
      <c r="AB3" s="346" t="s">
        <v>111</v>
      </c>
    </row>
    <row r="4" spans="1:28" ht="27.9" customHeight="1">
      <c r="A4" s="347" t="s">
        <v>1</v>
      </c>
      <c r="B4" s="349">
        <v>3.3433612025851023</v>
      </c>
      <c r="C4" s="348">
        <v>3.257670792061599</v>
      </c>
      <c r="D4" s="348">
        <v>3.1687143260272088</v>
      </c>
      <c r="E4" s="348">
        <v>3.0419595722307191</v>
      </c>
      <c r="F4" s="348">
        <v>2.9398336518990935</v>
      </c>
      <c r="G4" s="348">
        <v>2.8667380396994768</v>
      </c>
      <c r="H4" s="348">
        <v>2.9494773766244817</v>
      </c>
      <c r="I4" s="348">
        <v>2.8849029637519341</v>
      </c>
      <c r="J4" s="348">
        <v>2.7059636849226845</v>
      </c>
      <c r="K4" s="348">
        <v>2.5463430657020552</v>
      </c>
      <c r="L4" s="348">
        <v>2.3896850304382351</v>
      </c>
      <c r="M4" s="350">
        <v>2.3420667170667171</v>
      </c>
      <c r="N4" s="349">
        <v>2.3247539125161509</v>
      </c>
      <c r="O4" s="348">
        <v>2.2609908456405985</v>
      </c>
      <c r="P4" s="348">
        <v>2.1543890291972527</v>
      </c>
      <c r="Q4" s="348">
        <v>2.0845073736595352</v>
      </c>
      <c r="R4" s="348">
        <v>2.0408955610198007</v>
      </c>
      <c r="S4" s="348">
        <v>2.00908535789039</v>
      </c>
      <c r="T4" s="348">
        <v>2.1393977233845165</v>
      </c>
      <c r="U4" s="348">
        <v>2.1599371688844888</v>
      </c>
      <c r="V4" s="348">
        <v>2.069847509048016</v>
      </c>
      <c r="W4" s="348">
        <v>1.9853134754973862</v>
      </c>
      <c r="X4" s="348">
        <v>1.9157885087945057</v>
      </c>
      <c r="Y4" s="350">
        <v>1.9298609670056028</v>
      </c>
      <c r="Z4" s="351">
        <v>2.9113417479053534</v>
      </c>
      <c r="AA4" s="351">
        <v>2.1064895495487979</v>
      </c>
      <c r="AB4" s="352">
        <v>-0.80485219835655553</v>
      </c>
    </row>
    <row r="5" spans="1:28" ht="27.9" customHeight="1">
      <c r="A5" s="353" t="s">
        <v>2</v>
      </c>
      <c r="B5" s="354">
        <v>4.3811670665680165</v>
      </c>
      <c r="C5" s="355">
        <v>4.2690336251680341</v>
      </c>
      <c r="D5" s="355">
        <v>3.9659628650151721</v>
      </c>
      <c r="E5" s="355">
        <v>3.6379843705666737</v>
      </c>
      <c r="F5" s="355">
        <v>3.4401629339138386</v>
      </c>
      <c r="G5" s="355">
        <v>3.3333333333333335</v>
      </c>
      <c r="H5" s="355">
        <v>3.4544316843345113</v>
      </c>
      <c r="I5" s="355">
        <v>3.3920307876798645</v>
      </c>
      <c r="J5" s="355">
        <v>3.2684215676680695</v>
      </c>
      <c r="K5" s="355">
        <v>3.0864823154088015</v>
      </c>
      <c r="L5" s="355">
        <v>3.0064860916026488</v>
      </c>
      <c r="M5" s="356">
        <v>3.1749270095288153</v>
      </c>
      <c r="N5" s="354">
        <v>3.2685143535979151</v>
      </c>
      <c r="O5" s="355">
        <v>3.1316813027941905</v>
      </c>
      <c r="P5" s="355">
        <v>2.9448366459333619</v>
      </c>
      <c r="Q5" s="355">
        <v>2.710212000843967</v>
      </c>
      <c r="R5" s="355">
        <v>2.5951648391988971</v>
      </c>
      <c r="S5" s="355">
        <v>2.5472341265560119</v>
      </c>
      <c r="T5" s="355">
        <v>2.6881825351362458</v>
      </c>
      <c r="U5" s="355">
        <v>2.6928200652303733</v>
      </c>
      <c r="V5" s="355">
        <v>2.6311919860306956</v>
      </c>
      <c r="W5" s="355">
        <v>2.4929210373897934</v>
      </c>
      <c r="X5" s="355">
        <v>2.4648069483643638</v>
      </c>
      <c r="Y5" s="356">
        <v>2.6397633315633771</v>
      </c>
      <c r="Z5" s="351">
        <v>3.5811708179711967</v>
      </c>
      <c r="AA5" s="351">
        <v>2.7557961005892619</v>
      </c>
      <c r="AB5" s="357">
        <v>-0.8253747173819348</v>
      </c>
    </row>
    <row r="6" spans="1:28" ht="27.9" customHeight="1">
      <c r="A6" s="353" t="s">
        <v>3</v>
      </c>
      <c r="B6" s="354">
        <v>4.6089161421008651</v>
      </c>
      <c r="C6" s="355">
        <v>4.4279762033116974</v>
      </c>
      <c r="D6" s="355">
        <v>3.8574308886954976</v>
      </c>
      <c r="E6" s="355">
        <v>3.2252489684819947</v>
      </c>
      <c r="F6" s="355">
        <v>2.8985367986374522</v>
      </c>
      <c r="G6" s="355">
        <v>2.7477440663054611</v>
      </c>
      <c r="H6" s="355">
        <v>2.8464828508609452</v>
      </c>
      <c r="I6" s="355">
        <v>2.8188746647922311</v>
      </c>
      <c r="J6" s="355">
        <v>2.686700902793167</v>
      </c>
      <c r="K6" s="355">
        <v>2.590832180406184</v>
      </c>
      <c r="L6" s="355">
        <v>2.6317566752695436</v>
      </c>
      <c r="M6" s="356">
        <v>3.0920644574286054</v>
      </c>
      <c r="N6" s="354">
        <v>3.4156344804931309</v>
      </c>
      <c r="O6" s="355">
        <v>3.2672092275637694</v>
      </c>
      <c r="P6" s="355">
        <v>2.8327626081135615</v>
      </c>
      <c r="Q6" s="355">
        <v>2.3667137221534653</v>
      </c>
      <c r="R6" s="355">
        <v>2.0754214944002323</v>
      </c>
      <c r="S6" s="355">
        <v>1.9169599759865603</v>
      </c>
      <c r="T6" s="355">
        <v>2.0224528598936695</v>
      </c>
      <c r="U6" s="355">
        <v>2.0097530708600346</v>
      </c>
      <c r="V6" s="355">
        <v>1.9716834247631796</v>
      </c>
      <c r="W6" s="355">
        <v>1.9105930774065634</v>
      </c>
      <c r="X6" s="355">
        <v>1.9954006464350151</v>
      </c>
      <c r="Y6" s="356">
        <v>2.3820511824028912</v>
      </c>
      <c r="Z6" s="351">
        <v>3.2540064346496909</v>
      </c>
      <c r="AA6" s="351">
        <v>2.3775525099212222</v>
      </c>
      <c r="AB6" s="357">
        <v>-0.87645392472846861</v>
      </c>
    </row>
    <row r="7" spans="1:28" ht="27.9" customHeight="1">
      <c r="A7" s="353" t="s">
        <v>4</v>
      </c>
      <c r="B7" s="354">
        <v>3.6555461410746761</v>
      </c>
      <c r="C7" s="355">
        <v>3.4887037731563404</v>
      </c>
      <c r="D7" s="355">
        <v>3.1185421258198693</v>
      </c>
      <c r="E7" s="355">
        <v>2.7405181609826683</v>
      </c>
      <c r="F7" s="355">
        <v>2.5782771495992662</v>
      </c>
      <c r="G7" s="355">
        <v>2.5254581407890702</v>
      </c>
      <c r="H7" s="355">
        <v>2.6195628594557698</v>
      </c>
      <c r="I7" s="355">
        <v>2.5843788304375339</v>
      </c>
      <c r="J7" s="355">
        <v>2.457513985421258</v>
      </c>
      <c r="K7" s="355">
        <v>2.3179755745907893</v>
      </c>
      <c r="L7" s="355">
        <v>2.3022555792767823</v>
      </c>
      <c r="M7" s="356">
        <v>2.5534274782018014</v>
      </c>
      <c r="N7" s="354">
        <v>2.7017624000084983</v>
      </c>
      <c r="O7" s="355">
        <v>2.5557483742548945</v>
      </c>
      <c r="P7" s="355">
        <v>2.3083461722360941</v>
      </c>
      <c r="Q7" s="355">
        <v>2.0604658075200102</v>
      </c>
      <c r="R7" s="355">
        <v>1.9053258837525493</v>
      </c>
      <c r="S7" s="355">
        <v>1.8728144298119747</v>
      </c>
      <c r="T7" s="355">
        <v>2.0057474167196125</v>
      </c>
      <c r="U7" s="355">
        <v>2.0595659563828459</v>
      </c>
      <c r="V7" s="355">
        <v>1.9800030338756165</v>
      </c>
      <c r="W7" s="355">
        <v>1.8519258164583083</v>
      </c>
      <c r="X7" s="355">
        <v>1.8604861828994064</v>
      </c>
      <c r="Y7" s="356">
        <v>2.119174600806645</v>
      </c>
      <c r="Z7" s="351">
        <v>2.7877287740345675</v>
      </c>
      <c r="AA7" s="351">
        <v>2.1250421200176257</v>
      </c>
      <c r="AB7" s="357">
        <v>-0.66268665401694182</v>
      </c>
    </row>
    <row r="8" spans="1:28" ht="27.9" customHeight="1">
      <c r="A8" s="353" t="s">
        <v>5</v>
      </c>
      <c r="B8" s="354">
        <v>5.5146723430135314</v>
      </c>
      <c r="C8" s="355">
        <v>5.3450365344732287</v>
      </c>
      <c r="D8" s="355">
        <v>4.9462758347791684</v>
      </c>
      <c r="E8" s="355">
        <v>4.5515401753776343</v>
      </c>
      <c r="F8" s="355">
        <v>4.203721981579311</v>
      </c>
      <c r="G8" s="355">
        <v>3.9748279655163596</v>
      </c>
      <c r="H8" s="355">
        <v>3.898650447461653</v>
      </c>
      <c r="I8" s="355">
        <v>3.7599262257287771</v>
      </c>
      <c r="J8" s="355">
        <v>3.6285072836683856</v>
      </c>
      <c r="K8" s="355">
        <v>3.38684035078722</v>
      </c>
      <c r="L8" s="355">
        <v>3.2951186468511371</v>
      </c>
      <c r="M8" s="356">
        <v>3.4700509803317567</v>
      </c>
      <c r="N8" s="354">
        <v>3.584367532567641</v>
      </c>
      <c r="O8" s="355">
        <v>3.4773754608988106</v>
      </c>
      <c r="P8" s="355">
        <v>3.2384418468371217</v>
      </c>
      <c r="Q8" s="355">
        <v>3.0212715315399223</v>
      </c>
      <c r="R8" s="355">
        <v>2.8449222229126536</v>
      </c>
      <c r="S8" s="355">
        <v>2.7120031924211094</v>
      </c>
      <c r="T8" s="355">
        <v>2.8140896339661192</v>
      </c>
      <c r="U8" s="355">
        <v>2.7705272771617011</v>
      </c>
      <c r="V8" s="355">
        <v>2.6985767175711253</v>
      </c>
      <c r="W8" s="355">
        <v>2.6609647231214502</v>
      </c>
      <c r="X8" s="355">
        <v>2.6774061035915406</v>
      </c>
      <c r="Y8" s="356">
        <v>2.9294315842016596</v>
      </c>
      <c r="Z8" s="351">
        <v>4.2507761992789517</v>
      </c>
      <c r="AA8" s="351">
        <v>2.9763322678912458</v>
      </c>
      <c r="AB8" s="357">
        <v>-1.2744439313877058</v>
      </c>
    </row>
    <row r="9" spans="1:28" ht="27.9" customHeight="1">
      <c r="A9" s="353" t="s">
        <v>6</v>
      </c>
      <c r="B9" s="354">
        <v>7.8989634869324847</v>
      </c>
      <c r="C9" s="355">
        <v>7.7854629785082921</v>
      </c>
      <c r="D9" s="355">
        <v>7.383719749784504</v>
      </c>
      <c r="E9" s="355">
        <v>7.0158572255794276</v>
      </c>
      <c r="F9" s="355">
        <v>6.6355261691616203</v>
      </c>
      <c r="G9" s="355">
        <v>6.3516335691777153</v>
      </c>
      <c r="H9" s="355">
        <v>6.3277607145247536</v>
      </c>
      <c r="I9" s="355">
        <v>6.0898360106783747</v>
      </c>
      <c r="J9" s="355">
        <v>5.846114904791949</v>
      </c>
      <c r="K9" s="355">
        <v>5.4954713383386959</v>
      </c>
      <c r="L9" s="355">
        <v>5.2789852304676801</v>
      </c>
      <c r="M9" s="356">
        <v>5.3945087513280772</v>
      </c>
      <c r="N9" s="354">
        <v>5.5400943836153029</v>
      </c>
      <c r="O9" s="355">
        <v>5.4504399428960655</v>
      </c>
      <c r="P9" s="355">
        <v>5.2165624224697389</v>
      </c>
      <c r="Q9" s="355">
        <v>4.9849483072231262</v>
      </c>
      <c r="R9" s="355">
        <v>4.7461521737500654</v>
      </c>
      <c r="S9" s="355">
        <v>4.617585945645895</v>
      </c>
      <c r="T9" s="355">
        <v>4.6825961103742735</v>
      </c>
      <c r="U9" s="355">
        <v>4.6529175050301808</v>
      </c>
      <c r="V9" s="355">
        <v>4.5488515675464551</v>
      </c>
      <c r="W9" s="355">
        <v>4.3415288433360137</v>
      </c>
      <c r="X9" s="355">
        <v>4.2884422375004227</v>
      </c>
      <c r="Y9" s="356">
        <v>4.502340721028526</v>
      </c>
      <c r="Z9" s="351">
        <v>6.561624476618694</v>
      </c>
      <c r="AA9" s="351">
        <v>4.8360164055795209</v>
      </c>
      <c r="AB9" s="357">
        <v>-1.725608071039173</v>
      </c>
    </row>
    <row r="10" spans="1:28" ht="27.9" customHeight="1">
      <c r="A10" s="353" t="s">
        <v>7</v>
      </c>
      <c r="B10" s="354">
        <v>5.2722877465289146</v>
      </c>
      <c r="C10" s="355">
        <v>5.1580455263130371</v>
      </c>
      <c r="D10" s="355">
        <v>4.9264141731185047</v>
      </c>
      <c r="E10" s="355">
        <v>4.563790294954523</v>
      </c>
      <c r="F10" s="355">
        <v>4.260916411874593</v>
      </c>
      <c r="G10" s="355">
        <v>4.0556101966027658</v>
      </c>
      <c r="H10" s="355">
        <v>4.1343388665683554</v>
      </c>
      <c r="I10" s="355">
        <v>4.0720254619892877</v>
      </c>
      <c r="J10" s="355">
        <v>3.937866719975871</v>
      </c>
      <c r="K10" s="355">
        <v>3.7321944320642348</v>
      </c>
      <c r="L10" s="355">
        <v>3.6104214440983426</v>
      </c>
      <c r="M10" s="356">
        <v>3.7648670965021696</v>
      </c>
      <c r="N10" s="354">
        <v>3.858366005028218</v>
      </c>
      <c r="O10" s="355">
        <v>3.760374630137179</v>
      </c>
      <c r="P10" s="355">
        <v>3.575887816939304</v>
      </c>
      <c r="Q10" s="355">
        <v>3.3340501817386978</v>
      </c>
      <c r="R10" s="355">
        <v>3.1529783616365292</v>
      </c>
      <c r="S10" s="355">
        <v>3.0673330791929629</v>
      </c>
      <c r="T10" s="355">
        <v>3.1738184694482898</v>
      </c>
      <c r="U10" s="355">
        <v>3.1490137471249748</v>
      </c>
      <c r="V10" s="355">
        <v>3.1000353481795688</v>
      </c>
      <c r="W10" s="355">
        <v>2.968584776542734</v>
      </c>
      <c r="X10" s="355">
        <v>2.9493149521598823</v>
      </c>
      <c r="Y10" s="356">
        <v>3.183892997416935</v>
      </c>
      <c r="Z10" s="351">
        <v>4.3509976387404015</v>
      </c>
      <c r="AA10" s="351">
        <v>3.2976602148324812</v>
      </c>
      <c r="AB10" s="357">
        <v>-1.0533374239079203</v>
      </c>
    </row>
    <row r="11" spans="1:28" ht="27.9" customHeight="1">
      <c r="A11" s="353" t="s">
        <v>8</v>
      </c>
      <c r="B11" s="354">
        <v>3.8461430429274843</v>
      </c>
      <c r="C11" s="355">
        <v>3.7173111898825266</v>
      </c>
      <c r="D11" s="355">
        <v>3.4553571679742996</v>
      </c>
      <c r="E11" s="355">
        <v>3.0408686421537627</v>
      </c>
      <c r="F11" s="355">
        <v>2.8202845717999803</v>
      </c>
      <c r="G11" s="355">
        <v>2.726367708946106</v>
      </c>
      <c r="H11" s="355">
        <v>2.866880286235125</v>
      </c>
      <c r="I11" s="355">
        <v>2.824167325327418</v>
      </c>
      <c r="J11" s="355">
        <v>2.6877300022114232</v>
      </c>
      <c r="K11" s="355">
        <v>2.5652811708191821</v>
      </c>
      <c r="L11" s="355">
        <v>2.5069503409145768</v>
      </c>
      <c r="M11" s="356">
        <v>2.7229790789271768</v>
      </c>
      <c r="N11" s="354">
        <v>2.8176264476348662</v>
      </c>
      <c r="O11" s="355">
        <v>2.7030027038565536</v>
      </c>
      <c r="P11" s="355">
        <v>2.4910576323854565</v>
      </c>
      <c r="Q11" s="355">
        <v>2.2391824148515047</v>
      </c>
      <c r="R11" s="355">
        <v>2.111057239825457</v>
      </c>
      <c r="S11" s="355">
        <v>2.0695028740717061</v>
      </c>
      <c r="T11" s="355">
        <v>2.2112432710293719</v>
      </c>
      <c r="U11" s="355">
        <v>2.234802911530954</v>
      </c>
      <c r="V11" s="355">
        <v>2.1550208038433496</v>
      </c>
      <c r="W11" s="355">
        <v>2.060017798736919</v>
      </c>
      <c r="X11" s="355">
        <v>2.0479340262864012</v>
      </c>
      <c r="Y11" s="356">
        <v>2.3100873336178576</v>
      </c>
      <c r="Z11" s="351">
        <v>3.0265006754861745</v>
      </c>
      <c r="AA11" s="351">
        <v>2.3052518574718168</v>
      </c>
      <c r="AB11" s="357">
        <v>-0.7212488180143577</v>
      </c>
    </row>
    <row r="12" spans="1:28" ht="27.9" customHeight="1">
      <c r="A12" s="353" t="s">
        <v>9</v>
      </c>
      <c r="B12" s="354">
        <v>4.2003508180331117</v>
      </c>
      <c r="C12" s="355">
        <v>4.0408106484180992</v>
      </c>
      <c r="D12" s="355">
        <v>3.60288586270828</v>
      </c>
      <c r="E12" s="355">
        <v>3.0219006242493438</v>
      </c>
      <c r="F12" s="355">
        <v>2.7281712170813437</v>
      </c>
      <c r="G12" s="355">
        <v>2.6400817267144201</v>
      </c>
      <c r="H12" s="355">
        <v>2.8423764930352267</v>
      </c>
      <c r="I12" s="355">
        <v>2.7932096929610637</v>
      </c>
      <c r="J12" s="355">
        <v>2.5788750081835983</v>
      </c>
      <c r="K12" s="355">
        <v>2.3980108391400154</v>
      </c>
      <c r="L12" s="355">
        <v>2.4008391166628429</v>
      </c>
      <c r="M12" s="356">
        <v>2.8279581754377596</v>
      </c>
      <c r="N12" s="354">
        <v>3.0113237948886269</v>
      </c>
      <c r="O12" s="355">
        <v>2.858610167264823</v>
      </c>
      <c r="P12" s="355">
        <v>2.5369922060399461</v>
      </c>
      <c r="Q12" s="355">
        <v>2.0843219238792741</v>
      </c>
      <c r="R12" s="355">
        <v>1.877185595303154</v>
      </c>
      <c r="S12" s="355">
        <v>1.840125981993181</v>
      </c>
      <c r="T12" s="355">
        <v>1.999736916058285</v>
      </c>
      <c r="U12" s="355">
        <v>1.9934548630845903</v>
      </c>
      <c r="V12" s="355">
        <v>1.8811169973960671</v>
      </c>
      <c r="W12" s="355">
        <v>1.7686712206107396</v>
      </c>
      <c r="X12" s="355">
        <v>1.8248284541395741</v>
      </c>
      <c r="Y12" s="356">
        <v>2.1870860629454034</v>
      </c>
      <c r="Z12" s="351">
        <v>3.0580936846772664</v>
      </c>
      <c r="AA12" s="351">
        <v>2.1824216402691334</v>
      </c>
      <c r="AB12" s="357">
        <v>-0.87567204440813295</v>
      </c>
    </row>
    <row r="13" spans="1:28" ht="27.9" customHeight="1">
      <c r="A13" s="353" t="s">
        <v>10</v>
      </c>
      <c r="B13" s="354">
        <v>5.3078505477682629</v>
      </c>
      <c r="C13" s="355">
        <v>5.0658512796270916</v>
      </c>
      <c r="D13" s="355">
        <v>4.4790238470150818</v>
      </c>
      <c r="E13" s="355">
        <v>3.7879243196461201</v>
      </c>
      <c r="F13" s="355">
        <v>3.5354902349976243</v>
      </c>
      <c r="G13" s="355">
        <v>3.4758795028439016</v>
      </c>
      <c r="H13" s="355">
        <v>3.623074930887233</v>
      </c>
      <c r="I13" s="355">
        <v>3.6255315045458514</v>
      </c>
      <c r="J13" s="355">
        <v>3.4510520507300129</v>
      </c>
      <c r="K13" s="355">
        <v>3.27094767268196</v>
      </c>
      <c r="L13" s="355">
        <v>3.2601475791939909</v>
      </c>
      <c r="M13" s="356">
        <v>3.7969712440374956</v>
      </c>
      <c r="N13" s="354">
        <v>3.9086116417982639</v>
      </c>
      <c r="O13" s="355">
        <v>3.7312394514448872</v>
      </c>
      <c r="P13" s="355">
        <v>3.3542818431462686</v>
      </c>
      <c r="Q13" s="355">
        <v>2.8941256374959825</v>
      </c>
      <c r="R13" s="355">
        <v>2.6631796751272732</v>
      </c>
      <c r="S13" s="355">
        <v>2.6465900639030981</v>
      </c>
      <c r="T13" s="355">
        <v>2.8203921092195783</v>
      </c>
      <c r="U13" s="355">
        <v>2.8363815393592384</v>
      </c>
      <c r="V13" s="355">
        <v>2.7520676234492827</v>
      </c>
      <c r="W13" s="355">
        <v>2.5962568146417446</v>
      </c>
      <c r="X13" s="355">
        <v>2.6287832897536503</v>
      </c>
      <c r="Y13" s="356">
        <v>3.0217772581116629</v>
      </c>
      <c r="Z13" s="351">
        <v>3.9493415968460885</v>
      </c>
      <c r="AA13" s="351">
        <v>3.0210964361734609</v>
      </c>
      <c r="AB13" s="357">
        <v>-0.92824516067262763</v>
      </c>
    </row>
    <row r="14" spans="1:28" ht="27.9" customHeight="1">
      <c r="A14" s="353" t="s">
        <v>11</v>
      </c>
      <c r="B14" s="354">
        <v>6.2086754765160697</v>
      </c>
      <c r="C14" s="355">
        <v>6.0553837375918258</v>
      </c>
      <c r="D14" s="355">
        <v>5.6555843576230762</v>
      </c>
      <c r="E14" s="355">
        <v>5.1793423378754087</v>
      </c>
      <c r="F14" s="355">
        <v>4.8332608145054978</v>
      </c>
      <c r="G14" s="355">
        <v>4.6548130746402085</v>
      </c>
      <c r="H14" s="355">
        <v>4.7834566328188988</v>
      </c>
      <c r="I14" s="355">
        <v>4.7024998211161053</v>
      </c>
      <c r="J14" s="355">
        <v>4.5124955909781326</v>
      </c>
      <c r="K14" s="355">
        <v>4.3135835233480444</v>
      </c>
      <c r="L14" s="355">
        <v>4.2751546943833141</v>
      </c>
      <c r="M14" s="356">
        <v>4.5993297505008623</v>
      </c>
      <c r="N14" s="354">
        <v>4.7663275875113822</v>
      </c>
      <c r="O14" s="355">
        <v>4.6022182950609132</v>
      </c>
      <c r="P14" s="355">
        <v>4.3090165934124718</v>
      </c>
      <c r="Q14" s="355">
        <v>3.9279094067110103</v>
      </c>
      <c r="R14" s="355">
        <v>3.7025966991444399</v>
      </c>
      <c r="S14" s="355">
        <v>3.6492832814426315</v>
      </c>
      <c r="T14" s="355">
        <v>3.7929719038150504</v>
      </c>
      <c r="U14" s="355">
        <v>3.7703047327493917</v>
      </c>
      <c r="V14" s="355">
        <v>3.6530599968090978</v>
      </c>
      <c r="W14" s="355">
        <v>3.5120520311757915</v>
      </c>
      <c r="X14" s="355">
        <v>3.5158453907709388</v>
      </c>
      <c r="Y14" s="356">
        <v>3.862965939102371</v>
      </c>
      <c r="Z14" s="351">
        <v>5.0450312210257167</v>
      </c>
      <c r="AA14" s="351">
        <v>3.9531183370393062</v>
      </c>
      <c r="AB14" s="357">
        <v>-1.0919128839864105</v>
      </c>
    </row>
    <row r="15" spans="1:28" ht="27.9" customHeight="1">
      <c r="A15" s="353" t="s">
        <v>12</v>
      </c>
      <c r="B15" s="354">
        <v>6.1273088959394224</v>
      </c>
      <c r="C15" s="355">
        <v>5.9788116519063976</v>
      </c>
      <c r="D15" s="355">
        <v>5.5172015088958375</v>
      </c>
      <c r="E15" s="355">
        <v>4.987585433252665</v>
      </c>
      <c r="F15" s="355">
        <v>4.6026187981405613</v>
      </c>
      <c r="G15" s="355">
        <v>4.3501110414159054</v>
      </c>
      <c r="H15" s="355">
        <v>4.4362628067003254</v>
      </c>
      <c r="I15" s="355">
        <v>4.2740847830938362</v>
      </c>
      <c r="J15" s="355">
        <v>4.0788435630105226</v>
      </c>
      <c r="K15" s="355">
        <v>3.901886810786912</v>
      </c>
      <c r="L15" s="355">
        <v>3.8633214207570563</v>
      </c>
      <c r="M15" s="356">
        <v>4.3491799370417406</v>
      </c>
      <c r="N15" s="354">
        <v>4.5904976163693822</v>
      </c>
      <c r="O15" s="355">
        <v>4.3653162515197952</v>
      </c>
      <c r="P15" s="355">
        <v>3.9998440796558059</v>
      </c>
      <c r="Q15" s="355">
        <v>3.5653874358347588</v>
      </c>
      <c r="R15" s="355">
        <v>3.2728696013796985</v>
      </c>
      <c r="S15" s="355">
        <v>3.1699632031611498</v>
      </c>
      <c r="T15" s="355">
        <v>3.2252532552641573</v>
      </c>
      <c r="U15" s="355">
        <v>3.2041286652937138</v>
      </c>
      <c r="V15" s="355">
        <v>3.0915643791723606</v>
      </c>
      <c r="W15" s="355">
        <v>2.9697063437700248</v>
      </c>
      <c r="X15" s="355">
        <v>2.9930100856233799</v>
      </c>
      <c r="Y15" s="356">
        <v>3.37450380365987</v>
      </c>
      <c r="Z15" s="351">
        <v>4.7748556203247299</v>
      </c>
      <c r="AA15" s="351">
        <v>3.5274516545897647</v>
      </c>
      <c r="AB15" s="357">
        <v>-1.2474039657349651</v>
      </c>
    </row>
    <row r="16" spans="1:28" ht="27.9" customHeight="1">
      <c r="A16" s="353" t="s">
        <v>13</v>
      </c>
      <c r="B16" s="354">
        <v>5.0688492068644075</v>
      </c>
      <c r="C16" s="355">
        <v>4.9269148314168776</v>
      </c>
      <c r="D16" s="355">
        <v>4.483355782182028</v>
      </c>
      <c r="E16" s="355">
        <v>3.9791073372296077</v>
      </c>
      <c r="F16" s="355">
        <v>3.6357556028153852</v>
      </c>
      <c r="G16" s="355">
        <v>3.5052306533806412</v>
      </c>
      <c r="H16" s="355">
        <v>3.6717989512136402</v>
      </c>
      <c r="I16" s="355">
        <v>3.5680148743665958</v>
      </c>
      <c r="J16" s="355">
        <v>3.3737162503898093</v>
      </c>
      <c r="K16" s="355">
        <v>3.1784411477004815</v>
      </c>
      <c r="L16" s="355">
        <v>3.120497389962444</v>
      </c>
      <c r="M16" s="356">
        <v>3.4252744972911362</v>
      </c>
      <c r="N16" s="354">
        <v>3.523246064766751</v>
      </c>
      <c r="O16" s="355">
        <v>3.3397513796169163</v>
      </c>
      <c r="P16" s="355">
        <v>3.0896763571905721</v>
      </c>
      <c r="Q16" s="355">
        <v>2.7357532095686707</v>
      </c>
      <c r="R16" s="355">
        <v>2.5054402940927911</v>
      </c>
      <c r="S16" s="355">
        <v>2.4551341350601295</v>
      </c>
      <c r="T16" s="355">
        <v>2.6234286273482978</v>
      </c>
      <c r="U16" s="355">
        <v>2.6089626349543291</v>
      </c>
      <c r="V16" s="355">
        <v>2.5027347588512159</v>
      </c>
      <c r="W16" s="355">
        <v>2.3226781170483459</v>
      </c>
      <c r="X16" s="355">
        <v>2.3255258760179318</v>
      </c>
      <c r="Y16" s="356">
        <v>2.6118571201103973</v>
      </c>
      <c r="Z16" s="351">
        <v>3.8928757427620329</v>
      </c>
      <c r="AA16" s="351">
        <v>2.7554592000968445</v>
      </c>
      <c r="AB16" s="357">
        <v>-1.1374165426651883</v>
      </c>
    </row>
    <row r="17" spans="1:28" ht="27.9" customHeight="1" thickBot="1">
      <c r="A17" s="358" t="s">
        <v>14</v>
      </c>
      <c r="B17" s="359">
        <v>7.509850011610161</v>
      </c>
      <c r="C17" s="360">
        <v>7.3048863682962013</v>
      </c>
      <c r="D17" s="360">
        <v>6.9716634731238818</v>
      </c>
      <c r="E17" s="360">
        <v>6.6866388405478441</v>
      </c>
      <c r="F17" s="360">
        <v>6.3842238867561187</v>
      </c>
      <c r="G17" s="355">
        <v>6.1882557298432417</v>
      </c>
      <c r="H17" s="360">
        <v>6.2888583838920251</v>
      </c>
      <c r="I17" s="360">
        <v>6.1420617352349103</v>
      </c>
      <c r="J17" s="360">
        <v>5.9093286638377078</v>
      </c>
      <c r="K17" s="360">
        <v>5.6074813280612563</v>
      </c>
      <c r="L17" s="360">
        <v>5.4370520000301497</v>
      </c>
      <c r="M17" s="361">
        <v>5.7652736069507586</v>
      </c>
      <c r="N17" s="359">
        <v>5.8564219854542436</v>
      </c>
      <c r="O17" s="360">
        <v>5.6077555002990147</v>
      </c>
      <c r="P17" s="360">
        <v>5.3627355212938443</v>
      </c>
      <c r="Q17" s="360">
        <v>5.0511211216277774</v>
      </c>
      <c r="R17" s="360">
        <v>4.8258744269685687</v>
      </c>
      <c r="S17" s="355">
        <v>4.7039722996043167</v>
      </c>
      <c r="T17" s="360">
        <v>4.8139871704794199</v>
      </c>
      <c r="U17" s="360">
        <v>4.7249341273588499</v>
      </c>
      <c r="V17" s="360">
        <v>4.5962704519301845</v>
      </c>
      <c r="W17" s="360">
        <v>4.398058412845284</v>
      </c>
      <c r="X17" s="360">
        <v>4.348965322499609</v>
      </c>
      <c r="Y17" s="361">
        <v>4.6517043227753714</v>
      </c>
      <c r="Z17" s="351">
        <v>6.4226259759389022</v>
      </c>
      <c r="AA17" s="351">
        <v>4.9601063724581405</v>
      </c>
      <c r="AB17" s="357">
        <v>-1.4625196034807617</v>
      </c>
    </row>
    <row r="18" spans="1:28" ht="27.9" customHeight="1" thickBot="1">
      <c r="A18" s="358" t="s">
        <v>15</v>
      </c>
      <c r="B18" s="362">
        <v>5.2905419142681724</v>
      </c>
      <c r="C18" s="363">
        <v>5.1438076698192736</v>
      </c>
      <c r="D18" s="363">
        <v>4.7897550258476693</v>
      </c>
      <c r="E18" s="364">
        <v>4.3883507092863896</v>
      </c>
      <c r="F18" s="364">
        <v>4.1171931468663461</v>
      </c>
      <c r="G18" s="364">
        <v>3.9688293226564446</v>
      </c>
      <c r="H18" s="363">
        <v>4.0688225868872507</v>
      </c>
      <c r="I18" s="363">
        <v>3.9785669139002362</v>
      </c>
      <c r="J18" s="363">
        <v>3.8016712540024526</v>
      </c>
      <c r="K18" s="363">
        <v>3.6010644810944479</v>
      </c>
      <c r="L18" s="363">
        <v>3.5160202140822916</v>
      </c>
      <c r="M18" s="365">
        <v>3.7702982670892298</v>
      </c>
      <c r="N18" s="362">
        <v>3.8939247544713105</v>
      </c>
      <c r="O18" s="363">
        <v>3.7454738173103332</v>
      </c>
      <c r="P18" s="363">
        <v>3.49540443591594</v>
      </c>
      <c r="Q18" s="364">
        <v>3.1984830872596701</v>
      </c>
      <c r="R18" s="364">
        <v>3.0128219383238268</v>
      </c>
      <c r="S18" s="364">
        <v>2.940673880495539</v>
      </c>
      <c r="T18" s="363">
        <v>3.0648970967593643</v>
      </c>
      <c r="U18" s="363">
        <v>3.0524433374467304</v>
      </c>
      <c r="V18" s="363">
        <v>2.9607341118962625</v>
      </c>
      <c r="W18" s="363">
        <v>2.8261070678536386</v>
      </c>
      <c r="X18" s="363">
        <v>2.8149553732808741</v>
      </c>
      <c r="Y18" s="365">
        <v>3.0706921386014296</v>
      </c>
      <c r="Z18" s="366">
        <v>4.263154615214364</v>
      </c>
      <c r="AA18" s="366">
        <v>3.2026436119539059</v>
      </c>
      <c r="AB18" s="367">
        <v>-1.0605110032604581</v>
      </c>
    </row>
    <row r="19" spans="1:28" ht="21" customHeight="1">
      <c r="A19" s="368" t="s">
        <v>372</v>
      </c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</row>
    <row r="20" spans="1:28" ht="21" customHeight="1">
      <c r="A20" s="368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</row>
    <row r="21" spans="1:28" ht="21" customHeight="1">
      <c r="A21" s="369"/>
      <c r="B21" s="369"/>
      <c r="C21" s="370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</row>
    <row r="22" spans="1:28" s="371" customFormat="1" ht="39" customHeight="1" thickBot="1">
      <c r="A22" s="639" t="s">
        <v>16</v>
      </c>
      <c r="B22" s="639"/>
      <c r="C22" s="639"/>
      <c r="D22" s="639"/>
      <c r="E22" s="639"/>
      <c r="F22" s="639"/>
      <c r="G22" s="639"/>
      <c r="H22" s="639"/>
      <c r="I22" s="639"/>
      <c r="J22" s="639"/>
      <c r="K22" s="639"/>
      <c r="L22" s="639"/>
      <c r="M22" s="639"/>
      <c r="N22" s="639"/>
      <c r="O22" s="639"/>
      <c r="P22" s="639"/>
      <c r="Q22" s="639"/>
      <c r="R22" s="639"/>
      <c r="S22" s="639"/>
      <c r="T22" s="639"/>
      <c r="U22" s="639"/>
      <c r="V22" s="639"/>
      <c r="W22" s="639"/>
      <c r="X22" s="639"/>
      <c r="Y22" s="639"/>
      <c r="Z22" s="639"/>
      <c r="AA22" s="639"/>
      <c r="AB22" s="639"/>
    </row>
    <row r="23" spans="1:28" ht="27.9" customHeight="1" thickBot="1">
      <c r="A23" s="631" t="s">
        <v>155</v>
      </c>
      <c r="B23" s="633">
        <v>2017</v>
      </c>
      <c r="C23" s="634"/>
      <c r="D23" s="634"/>
      <c r="E23" s="634"/>
      <c r="F23" s="634"/>
      <c r="G23" s="634"/>
      <c r="H23" s="634"/>
      <c r="I23" s="634"/>
      <c r="J23" s="634"/>
      <c r="K23" s="634"/>
      <c r="L23" s="634"/>
      <c r="M23" s="635"/>
      <c r="N23" s="633">
        <v>2018</v>
      </c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5"/>
      <c r="Z23" s="640" t="s">
        <v>373</v>
      </c>
      <c r="AA23" s="641"/>
      <c r="AB23" s="642"/>
    </row>
    <row r="24" spans="1:28" ht="27.9" customHeight="1" thickBot="1">
      <c r="A24" s="632"/>
      <c r="B24" s="343">
        <v>1</v>
      </c>
      <c r="C24" s="344">
        <v>2</v>
      </c>
      <c r="D24" s="344">
        <v>3</v>
      </c>
      <c r="E24" s="344">
        <v>4</v>
      </c>
      <c r="F24" s="344">
        <v>5</v>
      </c>
      <c r="G24" s="344">
        <v>6</v>
      </c>
      <c r="H24" s="344">
        <v>7</v>
      </c>
      <c r="I24" s="344">
        <v>8</v>
      </c>
      <c r="J24" s="344">
        <v>9</v>
      </c>
      <c r="K24" s="344">
        <v>10</v>
      </c>
      <c r="L24" s="344">
        <v>11</v>
      </c>
      <c r="M24" s="345">
        <v>12</v>
      </c>
      <c r="N24" s="343">
        <v>1</v>
      </c>
      <c r="O24" s="344">
        <v>2</v>
      </c>
      <c r="P24" s="344">
        <v>3</v>
      </c>
      <c r="Q24" s="344">
        <v>4</v>
      </c>
      <c r="R24" s="344">
        <v>5</v>
      </c>
      <c r="S24" s="344">
        <v>6</v>
      </c>
      <c r="T24" s="344">
        <v>7</v>
      </c>
      <c r="U24" s="344">
        <v>8</v>
      </c>
      <c r="V24" s="344">
        <v>9</v>
      </c>
      <c r="W24" s="344">
        <v>10</v>
      </c>
      <c r="X24" s="344">
        <v>11</v>
      </c>
      <c r="Y24" s="345">
        <v>12</v>
      </c>
      <c r="Z24" s="505">
        <v>2017</v>
      </c>
      <c r="AA24" s="505">
        <v>2018</v>
      </c>
      <c r="AB24" s="346" t="s">
        <v>111</v>
      </c>
    </row>
    <row r="25" spans="1:28" ht="27.9" customHeight="1">
      <c r="A25" s="347" t="s">
        <v>1</v>
      </c>
      <c r="B25" s="349">
        <v>30.128</v>
      </c>
      <c r="C25" s="348">
        <v>29.422999999999998</v>
      </c>
      <c r="D25" s="348">
        <v>28.67</v>
      </c>
      <c r="E25" s="348">
        <v>27.661999999999999</v>
      </c>
      <c r="F25" s="348">
        <v>26.863</v>
      </c>
      <c r="G25" s="348">
        <v>26.207999999999998</v>
      </c>
      <c r="H25" s="348">
        <v>26.878</v>
      </c>
      <c r="I25" s="348">
        <v>26.298999999999999</v>
      </c>
      <c r="J25" s="348">
        <v>24.766999999999999</v>
      </c>
      <c r="K25" s="348">
        <v>23.471</v>
      </c>
      <c r="L25" s="348">
        <v>22.193999999999999</v>
      </c>
      <c r="M25" s="350">
        <v>21.786999999999999</v>
      </c>
      <c r="N25" s="349">
        <v>21.728999999999999</v>
      </c>
      <c r="O25" s="348">
        <v>21.263000000000002</v>
      </c>
      <c r="P25" s="348">
        <v>20.449000000000002</v>
      </c>
      <c r="Q25" s="348">
        <v>19.917000000000002</v>
      </c>
      <c r="R25" s="348">
        <v>19.545000000000002</v>
      </c>
      <c r="S25" s="348">
        <v>19.254999999999999</v>
      </c>
      <c r="T25" s="348">
        <v>20.300999999999998</v>
      </c>
      <c r="U25" s="348">
        <v>20.41</v>
      </c>
      <c r="V25" s="348">
        <v>19.658000000000001</v>
      </c>
      <c r="W25" s="348">
        <v>18.994</v>
      </c>
      <c r="X25" s="348">
        <v>18.387</v>
      </c>
      <c r="Y25" s="350">
        <v>18.475999999999999</v>
      </c>
      <c r="Z25" s="351">
        <v>26.545500000000001</v>
      </c>
      <c r="AA25" s="351">
        <v>20.003291666666669</v>
      </c>
      <c r="AB25" s="352">
        <v>-6.5422083333333312</v>
      </c>
    </row>
    <row r="26" spans="1:28" ht="27.9" customHeight="1">
      <c r="A26" s="353" t="s">
        <v>2</v>
      </c>
      <c r="B26" s="354">
        <v>39.67</v>
      </c>
      <c r="C26" s="355">
        <v>38.81</v>
      </c>
      <c r="D26" s="355">
        <v>36.274000000000001</v>
      </c>
      <c r="E26" s="355">
        <v>33.521999999999998</v>
      </c>
      <c r="F26" s="355">
        <v>31.835000000000001</v>
      </c>
      <c r="G26" s="355">
        <v>30.861000000000001</v>
      </c>
      <c r="H26" s="355">
        <v>31.818999999999999</v>
      </c>
      <c r="I26" s="355">
        <v>31.254000000000001</v>
      </c>
      <c r="J26" s="355">
        <v>30.254999999999999</v>
      </c>
      <c r="K26" s="355">
        <v>28.696999999999999</v>
      </c>
      <c r="L26" s="355">
        <v>27.992999999999999</v>
      </c>
      <c r="M26" s="356">
        <v>29.37</v>
      </c>
      <c r="N26" s="354">
        <v>30.303000000000001</v>
      </c>
      <c r="O26" s="355">
        <v>29.411999999999999</v>
      </c>
      <c r="P26" s="355">
        <v>27.847000000000001</v>
      </c>
      <c r="Q26" s="355">
        <v>25.984000000000002</v>
      </c>
      <c r="R26" s="355">
        <v>24.920999999999999</v>
      </c>
      <c r="S26" s="355">
        <v>24.454999999999998</v>
      </c>
      <c r="T26" s="355">
        <v>25.635999999999999</v>
      </c>
      <c r="U26" s="355">
        <v>25.701000000000001</v>
      </c>
      <c r="V26" s="355">
        <v>25.134</v>
      </c>
      <c r="W26" s="355">
        <v>23.978999999999999</v>
      </c>
      <c r="X26" s="355">
        <v>23.751999999999999</v>
      </c>
      <c r="Y26" s="356">
        <v>25.238</v>
      </c>
      <c r="Z26" s="351">
        <v>32.929833333333335</v>
      </c>
      <c r="AA26" s="351">
        <v>26.202333333333332</v>
      </c>
      <c r="AB26" s="357">
        <v>-6.7275000000000027</v>
      </c>
    </row>
    <row r="27" spans="1:28" ht="27.9" customHeight="1">
      <c r="A27" s="353" t="s">
        <v>3</v>
      </c>
      <c r="B27" s="354">
        <v>20.861000000000001</v>
      </c>
      <c r="C27" s="355">
        <v>20.189</v>
      </c>
      <c r="D27" s="355">
        <v>17.779</v>
      </c>
      <c r="E27" s="355">
        <v>15.045</v>
      </c>
      <c r="F27" s="355">
        <v>13.65</v>
      </c>
      <c r="G27" s="355">
        <v>12.938000000000001</v>
      </c>
      <c r="H27" s="355">
        <v>13.27</v>
      </c>
      <c r="I27" s="355">
        <v>13.119</v>
      </c>
      <c r="J27" s="355">
        <v>12.59</v>
      </c>
      <c r="K27" s="355">
        <v>12.138999999999999</v>
      </c>
      <c r="L27" s="355">
        <v>12.377000000000001</v>
      </c>
      <c r="M27" s="356">
        <v>14.112</v>
      </c>
      <c r="N27" s="354">
        <v>15.535</v>
      </c>
      <c r="O27" s="355">
        <v>14.958</v>
      </c>
      <c r="P27" s="355">
        <v>13.124000000000001</v>
      </c>
      <c r="Q27" s="355">
        <v>11.124000000000001</v>
      </c>
      <c r="R27" s="355">
        <v>9.8420000000000005</v>
      </c>
      <c r="S27" s="355">
        <v>9.1630000000000003</v>
      </c>
      <c r="T27" s="355">
        <v>9.5190000000000001</v>
      </c>
      <c r="U27" s="355">
        <v>9.4710000000000001</v>
      </c>
      <c r="V27" s="355">
        <v>9.3520000000000003</v>
      </c>
      <c r="W27" s="355">
        <v>9.1430000000000007</v>
      </c>
      <c r="X27" s="355">
        <v>9.5</v>
      </c>
      <c r="Y27" s="356">
        <v>11.06</v>
      </c>
      <c r="Z27" s="351">
        <v>15.058791666666666</v>
      </c>
      <c r="AA27" s="351">
        <v>11.10975</v>
      </c>
      <c r="AB27" s="357">
        <v>-3.9490416666666661</v>
      </c>
    </row>
    <row r="28" spans="1:28" ht="27.9" customHeight="1">
      <c r="A28" s="353" t="s">
        <v>4</v>
      </c>
      <c r="B28" s="354">
        <v>15.061999999999999</v>
      </c>
      <c r="C28" s="355">
        <v>14.457000000000001</v>
      </c>
      <c r="D28" s="355">
        <v>13.045</v>
      </c>
      <c r="E28" s="355">
        <v>11.664</v>
      </c>
      <c r="F28" s="355">
        <v>10.98</v>
      </c>
      <c r="G28" s="355">
        <v>10.686999999999999</v>
      </c>
      <c r="H28" s="355">
        <v>10.983000000000001</v>
      </c>
      <c r="I28" s="355">
        <v>10.831</v>
      </c>
      <c r="J28" s="355">
        <v>10.339</v>
      </c>
      <c r="K28" s="355">
        <v>9.7319999999999993</v>
      </c>
      <c r="L28" s="355">
        <v>9.6370000000000005</v>
      </c>
      <c r="M28" s="356">
        <v>10.516999999999999</v>
      </c>
      <c r="N28" s="354">
        <v>11.108000000000001</v>
      </c>
      <c r="O28" s="355">
        <v>10.667</v>
      </c>
      <c r="P28" s="355">
        <v>9.6829999999999998</v>
      </c>
      <c r="Q28" s="355">
        <v>8.7550000000000008</v>
      </c>
      <c r="R28" s="355">
        <v>8.1579999999999995</v>
      </c>
      <c r="S28" s="355">
        <v>8.01</v>
      </c>
      <c r="T28" s="355">
        <v>8.5050000000000008</v>
      </c>
      <c r="U28" s="355">
        <v>8.6920000000000002</v>
      </c>
      <c r="V28" s="355">
        <v>8.423</v>
      </c>
      <c r="W28" s="355">
        <v>7.9740000000000002</v>
      </c>
      <c r="X28" s="355">
        <v>8.0519999999999996</v>
      </c>
      <c r="Y28" s="356">
        <v>9.0090000000000003</v>
      </c>
      <c r="Z28" s="351">
        <v>11.666916666666665</v>
      </c>
      <c r="AA28" s="351">
        <v>8.9824999999999999</v>
      </c>
      <c r="AB28" s="357">
        <v>-2.6844166666666656</v>
      </c>
    </row>
    <row r="29" spans="1:28" ht="27.9" customHeight="1">
      <c r="A29" s="353" t="s">
        <v>5</v>
      </c>
      <c r="B29" s="354">
        <v>11.943</v>
      </c>
      <c r="C29" s="355">
        <v>11.631</v>
      </c>
      <c r="D29" s="355">
        <v>10.814</v>
      </c>
      <c r="E29" s="355">
        <v>9.92</v>
      </c>
      <c r="F29" s="355">
        <v>9.1969999999999992</v>
      </c>
      <c r="G29" s="355">
        <v>8.6739999999999995</v>
      </c>
      <c r="H29" s="355">
        <v>8.4559999999999995</v>
      </c>
      <c r="I29" s="355">
        <v>8.18</v>
      </c>
      <c r="J29" s="355">
        <v>7.8810000000000002</v>
      </c>
      <c r="K29" s="355">
        <v>7.42</v>
      </c>
      <c r="L29" s="355">
        <v>7.2510000000000003</v>
      </c>
      <c r="M29" s="356">
        <v>7.4880000000000004</v>
      </c>
      <c r="N29" s="354">
        <v>7.6849999999999996</v>
      </c>
      <c r="O29" s="355">
        <v>7.4930000000000003</v>
      </c>
      <c r="P29" s="355">
        <v>7.0209999999999999</v>
      </c>
      <c r="Q29" s="355">
        <v>6.4989999999999997</v>
      </c>
      <c r="R29" s="355">
        <v>6.1260000000000003</v>
      </c>
      <c r="S29" s="355">
        <v>5.8890000000000002</v>
      </c>
      <c r="T29" s="355">
        <v>6.0339999999999998</v>
      </c>
      <c r="U29" s="355">
        <v>5.9269999999999996</v>
      </c>
      <c r="V29" s="355">
        <v>5.8029999999999999</v>
      </c>
      <c r="W29" s="355">
        <v>5.7409999999999997</v>
      </c>
      <c r="X29" s="355">
        <v>5.7919999999999998</v>
      </c>
      <c r="Y29" s="356">
        <v>6.2290000000000001</v>
      </c>
      <c r="Z29" s="351">
        <v>9.25075</v>
      </c>
      <c r="AA29" s="351">
        <v>6.4057083333333331</v>
      </c>
      <c r="AB29" s="357">
        <v>-2.8450416666666669</v>
      </c>
    </row>
    <row r="30" spans="1:28" ht="27.9" customHeight="1">
      <c r="A30" s="353" t="s">
        <v>6</v>
      </c>
      <c r="B30" s="354">
        <v>45.188000000000002</v>
      </c>
      <c r="C30" s="355">
        <v>44.624000000000002</v>
      </c>
      <c r="D30" s="355">
        <v>42.555999999999997</v>
      </c>
      <c r="E30" s="355">
        <v>40.377000000000002</v>
      </c>
      <c r="F30" s="355">
        <v>38.363999999999997</v>
      </c>
      <c r="G30" s="355">
        <v>36.722999999999999</v>
      </c>
      <c r="H30" s="355">
        <v>36.533000000000001</v>
      </c>
      <c r="I30" s="355">
        <v>35.302999999999997</v>
      </c>
      <c r="J30" s="355">
        <v>34.103000000000002</v>
      </c>
      <c r="K30" s="355">
        <v>32.183999999999997</v>
      </c>
      <c r="L30" s="355">
        <v>31.023</v>
      </c>
      <c r="M30" s="356">
        <v>31.521999999999998</v>
      </c>
      <c r="N30" s="354">
        <v>32.478999999999999</v>
      </c>
      <c r="O30" s="355">
        <v>32.146999999999998</v>
      </c>
      <c r="P30" s="355">
        <v>30.88</v>
      </c>
      <c r="Q30" s="355">
        <v>29.481000000000002</v>
      </c>
      <c r="R30" s="355">
        <v>28.146999999999998</v>
      </c>
      <c r="S30" s="355">
        <v>27.324000000000002</v>
      </c>
      <c r="T30" s="355">
        <v>27.594000000000001</v>
      </c>
      <c r="U30" s="355">
        <v>27.427</v>
      </c>
      <c r="V30" s="355">
        <v>26.885000000000002</v>
      </c>
      <c r="W30" s="355">
        <v>25.666</v>
      </c>
      <c r="X30" s="355">
        <v>25.361999999999998</v>
      </c>
      <c r="Y30" s="356">
        <v>26.335000000000001</v>
      </c>
      <c r="Z30" s="351">
        <v>37.916916666666665</v>
      </c>
      <c r="AA30" s="351">
        <v>28.526708333333332</v>
      </c>
      <c r="AB30" s="357">
        <v>-9.3902083333333337</v>
      </c>
    </row>
    <row r="31" spans="1:28" ht="27.9" customHeight="1">
      <c r="A31" s="353" t="s">
        <v>7</v>
      </c>
      <c r="B31" s="354">
        <v>16.387</v>
      </c>
      <c r="C31" s="355">
        <v>16.088999999999999</v>
      </c>
      <c r="D31" s="355">
        <v>15.413</v>
      </c>
      <c r="E31" s="355">
        <v>14.347</v>
      </c>
      <c r="F31" s="355">
        <v>13.442</v>
      </c>
      <c r="G31" s="355">
        <v>12.821</v>
      </c>
      <c r="H31" s="355">
        <v>12.999000000000001</v>
      </c>
      <c r="I31" s="355">
        <v>12.797000000000001</v>
      </c>
      <c r="J31" s="355">
        <v>12.413</v>
      </c>
      <c r="K31" s="355">
        <v>11.86</v>
      </c>
      <c r="L31" s="355">
        <v>11.49</v>
      </c>
      <c r="M31" s="356">
        <v>11.861000000000001</v>
      </c>
      <c r="N31" s="354">
        <v>12.127000000000001</v>
      </c>
      <c r="O31" s="355">
        <v>11.867000000000001</v>
      </c>
      <c r="P31" s="355">
        <v>11.317</v>
      </c>
      <c r="Q31" s="355">
        <v>10.583</v>
      </c>
      <c r="R31" s="355">
        <v>10.055</v>
      </c>
      <c r="S31" s="355">
        <v>9.7690000000000001</v>
      </c>
      <c r="T31" s="355">
        <v>10.054</v>
      </c>
      <c r="U31" s="355">
        <v>9.9770000000000003</v>
      </c>
      <c r="V31" s="355">
        <v>9.8740000000000006</v>
      </c>
      <c r="W31" s="355">
        <v>9.5289999999999999</v>
      </c>
      <c r="X31" s="355">
        <v>9.4969999999999999</v>
      </c>
      <c r="Y31" s="356">
        <v>10.090999999999999</v>
      </c>
      <c r="Z31" s="351">
        <v>13.670041666666666</v>
      </c>
      <c r="AA31" s="351">
        <v>10.46875</v>
      </c>
      <c r="AB31" s="357">
        <v>-3.2012916666666662</v>
      </c>
    </row>
    <row r="32" spans="1:28" ht="27.9" customHeight="1">
      <c r="A32" s="353" t="s">
        <v>8</v>
      </c>
      <c r="B32" s="354">
        <v>14.64</v>
      </c>
      <c r="C32" s="355">
        <v>14.186</v>
      </c>
      <c r="D32" s="355">
        <v>13.204000000000001</v>
      </c>
      <c r="E32" s="355">
        <v>11.69</v>
      </c>
      <c r="F32" s="355">
        <v>10.888</v>
      </c>
      <c r="G32" s="355">
        <v>10.561999999999999</v>
      </c>
      <c r="H32" s="355">
        <v>11.031000000000001</v>
      </c>
      <c r="I32" s="355">
        <v>10.872</v>
      </c>
      <c r="J32" s="355">
        <v>10.375</v>
      </c>
      <c r="K32" s="355">
        <v>9.9629999999999992</v>
      </c>
      <c r="L32" s="355">
        <v>9.7799999999999994</v>
      </c>
      <c r="M32" s="356">
        <v>10.483000000000001</v>
      </c>
      <c r="N32" s="354">
        <v>10.85</v>
      </c>
      <c r="O32" s="355">
        <v>10.468999999999999</v>
      </c>
      <c r="P32" s="355">
        <v>9.7110000000000003</v>
      </c>
      <c r="Q32" s="355">
        <v>8.8119999999999994</v>
      </c>
      <c r="R32" s="355">
        <v>8.3490000000000002</v>
      </c>
      <c r="S32" s="355">
        <v>8.1669999999999998</v>
      </c>
      <c r="T32" s="355">
        <v>8.6430000000000007</v>
      </c>
      <c r="U32" s="355">
        <v>8.6959999999999997</v>
      </c>
      <c r="V32" s="355">
        <v>8.3970000000000002</v>
      </c>
      <c r="W32" s="355">
        <v>8.1150000000000002</v>
      </c>
      <c r="X32" s="355">
        <v>8.1010000000000009</v>
      </c>
      <c r="Y32" s="356">
        <v>8.968</v>
      </c>
      <c r="Z32" s="351">
        <v>11.630625</v>
      </c>
      <c r="AA32" s="351">
        <v>9.0029583333333338</v>
      </c>
      <c r="AB32" s="357">
        <v>-2.6276666666666664</v>
      </c>
    </row>
    <row r="33" spans="1:28" ht="27.9" customHeight="1">
      <c r="A33" s="353" t="s">
        <v>9</v>
      </c>
      <c r="B33" s="354">
        <v>14.997999999999999</v>
      </c>
      <c r="C33" s="355">
        <v>14.494</v>
      </c>
      <c r="D33" s="355">
        <v>13.077999999999999</v>
      </c>
      <c r="E33" s="355">
        <v>11.042999999999999</v>
      </c>
      <c r="F33" s="355">
        <v>10.071</v>
      </c>
      <c r="G33" s="355">
        <v>9.7829999999999995</v>
      </c>
      <c r="H33" s="355">
        <v>10.407</v>
      </c>
      <c r="I33" s="355">
        <v>10.221</v>
      </c>
      <c r="J33" s="355">
        <v>9.4469999999999992</v>
      </c>
      <c r="K33" s="355">
        <v>8.8629999999999995</v>
      </c>
      <c r="L33" s="355">
        <v>8.8659999999999997</v>
      </c>
      <c r="M33" s="356">
        <v>10.151999999999999</v>
      </c>
      <c r="N33" s="354">
        <v>10.734999999999999</v>
      </c>
      <c r="O33" s="355">
        <v>10.271000000000001</v>
      </c>
      <c r="P33" s="355">
        <v>9.1649999999999991</v>
      </c>
      <c r="Q33" s="355">
        <v>7.6150000000000002</v>
      </c>
      <c r="R33" s="355">
        <v>6.9269999999999996</v>
      </c>
      <c r="S33" s="355">
        <v>6.7430000000000003</v>
      </c>
      <c r="T33" s="355">
        <v>7.2290000000000001</v>
      </c>
      <c r="U33" s="355">
        <v>7.21</v>
      </c>
      <c r="V33" s="355">
        <v>6.8760000000000003</v>
      </c>
      <c r="W33" s="355">
        <v>6.4980000000000002</v>
      </c>
      <c r="X33" s="355">
        <v>6.74</v>
      </c>
      <c r="Y33" s="356">
        <v>7.9139999999999997</v>
      </c>
      <c r="Z33" s="351">
        <v>11.129208333333334</v>
      </c>
      <c r="AA33" s="351">
        <v>7.9201666666666668</v>
      </c>
      <c r="AB33" s="357">
        <v>-3.2090416666666677</v>
      </c>
    </row>
    <row r="34" spans="1:28" ht="27.9" customHeight="1">
      <c r="A34" s="353" t="s">
        <v>10</v>
      </c>
      <c r="B34" s="354">
        <v>18.178000000000001</v>
      </c>
      <c r="C34" s="355">
        <v>17.382000000000001</v>
      </c>
      <c r="D34" s="355">
        <v>15.398999999999999</v>
      </c>
      <c r="E34" s="355">
        <v>13.054</v>
      </c>
      <c r="F34" s="355">
        <v>12.205</v>
      </c>
      <c r="G34" s="355">
        <v>11.965999999999999</v>
      </c>
      <c r="H34" s="355">
        <v>12.442</v>
      </c>
      <c r="I34" s="355">
        <v>12.436999999999999</v>
      </c>
      <c r="J34" s="355">
        <v>11.831</v>
      </c>
      <c r="K34" s="355">
        <v>11.26</v>
      </c>
      <c r="L34" s="355">
        <v>11.278</v>
      </c>
      <c r="M34" s="356">
        <v>12.992000000000001</v>
      </c>
      <c r="N34" s="354">
        <v>13.442</v>
      </c>
      <c r="O34" s="355">
        <v>12.978</v>
      </c>
      <c r="P34" s="355">
        <v>11.750999999999999</v>
      </c>
      <c r="Q34" s="355">
        <v>10.175000000000001</v>
      </c>
      <c r="R34" s="355">
        <v>9.4410000000000007</v>
      </c>
      <c r="S34" s="355">
        <v>9.3390000000000004</v>
      </c>
      <c r="T34" s="355">
        <v>9.8559999999999999</v>
      </c>
      <c r="U34" s="355">
        <v>9.9149999999999991</v>
      </c>
      <c r="V34" s="355">
        <v>9.6509999999999998</v>
      </c>
      <c r="W34" s="355">
        <v>9.1639999999999997</v>
      </c>
      <c r="X34" s="355">
        <v>9.2899999999999991</v>
      </c>
      <c r="Y34" s="356">
        <v>10.628</v>
      </c>
      <c r="Z34" s="351">
        <v>13.563666666666666</v>
      </c>
      <c r="AA34" s="351">
        <v>10.567666666666666</v>
      </c>
      <c r="AB34" s="357">
        <v>-2.9960000000000004</v>
      </c>
    </row>
    <row r="35" spans="1:28" ht="27.9" customHeight="1">
      <c r="A35" s="353" t="s">
        <v>11</v>
      </c>
      <c r="B35" s="354">
        <v>49.881</v>
      </c>
      <c r="C35" s="355">
        <v>48.859000000000002</v>
      </c>
      <c r="D35" s="355">
        <v>45.829000000000001</v>
      </c>
      <c r="E35" s="355">
        <v>42.055999999999997</v>
      </c>
      <c r="F35" s="355">
        <v>39.456000000000003</v>
      </c>
      <c r="G35" s="355">
        <v>38.042999999999999</v>
      </c>
      <c r="H35" s="355">
        <v>38.901000000000003</v>
      </c>
      <c r="I35" s="355">
        <v>38.258000000000003</v>
      </c>
      <c r="J35" s="355">
        <v>36.920999999999999</v>
      </c>
      <c r="K35" s="355">
        <v>35.442</v>
      </c>
      <c r="L35" s="355">
        <v>35.036999999999999</v>
      </c>
      <c r="M35" s="356">
        <v>37.29</v>
      </c>
      <c r="N35" s="354">
        <v>38.683</v>
      </c>
      <c r="O35" s="355">
        <v>37.744</v>
      </c>
      <c r="P35" s="355">
        <v>35.497</v>
      </c>
      <c r="Q35" s="355">
        <v>32.658000000000001</v>
      </c>
      <c r="R35" s="355">
        <v>30.94</v>
      </c>
      <c r="S35" s="355">
        <v>30.405999999999999</v>
      </c>
      <c r="T35" s="355">
        <v>31.454999999999998</v>
      </c>
      <c r="U35" s="355">
        <v>31.335000000000001</v>
      </c>
      <c r="V35" s="355">
        <v>30.495999999999999</v>
      </c>
      <c r="W35" s="355">
        <v>29.507999999999999</v>
      </c>
      <c r="X35" s="355">
        <v>29.623000000000001</v>
      </c>
      <c r="Y35" s="356">
        <v>32.042000000000002</v>
      </c>
      <c r="Z35" s="351">
        <v>40.987000000000002</v>
      </c>
      <c r="AA35" s="351">
        <v>32.750916666666669</v>
      </c>
      <c r="AB35" s="357">
        <v>-8.2360833333333332</v>
      </c>
    </row>
    <row r="36" spans="1:28" ht="27.9" customHeight="1">
      <c r="A36" s="353" t="s">
        <v>12</v>
      </c>
      <c r="B36" s="354">
        <v>27.414000000000001</v>
      </c>
      <c r="C36" s="355">
        <v>26.745000000000001</v>
      </c>
      <c r="D36" s="355">
        <v>24.846</v>
      </c>
      <c r="E36" s="355">
        <v>22.495000000000001</v>
      </c>
      <c r="F36" s="355">
        <v>20.945</v>
      </c>
      <c r="G36" s="355">
        <v>19.902000000000001</v>
      </c>
      <c r="H36" s="355">
        <v>20.128</v>
      </c>
      <c r="I36" s="355">
        <v>19.498999999999999</v>
      </c>
      <c r="J36" s="355">
        <v>18.728000000000002</v>
      </c>
      <c r="K36" s="355">
        <v>18.132999999999999</v>
      </c>
      <c r="L36" s="355">
        <v>17.898</v>
      </c>
      <c r="M36" s="356">
        <v>19.518999999999998</v>
      </c>
      <c r="N36" s="354">
        <v>20.035</v>
      </c>
      <c r="O36" s="355">
        <v>19.172000000000001</v>
      </c>
      <c r="P36" s="355">
        <v>17.617999999999999</v>
      </c>
      <c r="Q36" s="355">
        <v>15.727</v>
      </c>
      <c r="R36" s="355">
        <v>14.532999999999999</v>
      </c>
      <c r="S36" s="355">
        <v>14.058999999999999</v>
      </c>
      <c r="T36" s="355">
        <v>14.262</v>
      </c>
      <c r="U36" s="355">
        <v>14.151</v>
      </c>
      <c r="V36" s="355">
        <v>13.667</v>
      </c>
      <c r="W36" s="355">
        <v>13.234999999999999</v>
      </c>
      <c r="X36" s="355">
        <v>13.346</v>
      </c>
      <c r="Y36" s="356">
        <v>14.801</v>
      </c>
      <c r="Z36" s="351">
        <v>21.645</v>
      </c>
      <c r="AA36" s="351">
        <v>15.580416666666666</v>
      </c>
      <c r="AB36" s="357">
        <v>-6.0645833333333332</v>
      </c>
    </row>
    <row r="37" spans="1:28" ht="27.9" customHeight="1">
      <c r="A37" s="353" t="s">
        <v>13</v>
      </c>
      <c r="B37" s="354">
        <v>20.395</v>
      </c>
      <c r="C37" s="355">
        <v>19.870999999999999</v>
      </c>
      <c r="D37" s="355">
        <v>18.216999999999999</v>
      </c>
      <c r="E37" s="355">
        <v>16.177</v>
      </c>
      <c r="F37" s="355">
        <v>14.83</v>
      </c>
      <c r="G37" s="355">
        <v>14.263</v>
      </c>
      <c r="H37" s="355">
        <v>14.771000000000001</v>
      </c>
      <c r="I37" s="355">
        <v>14.372999999999999</v>
      </c>
      <c r="J37" s="355">
        <v>13.728</v>
      </c>
      <c r="K37" s="355">
        <v>12.989000000000001</v>
      </c>
      <c r="L37" s="355">
        <v>12.866</v>
      </c>
      <c r="M37" s="356">
        <v>14.04</v>
      </c>
      <c r="N37" s="354">
        <v>14.506</v>
      </c>
      <c r="O37" s="355">
        <v>13.946</v>
      </c>
      <c r="P37" s="355">
        <v>12.981999999999999</v>
      </c>
      <c r="Q37" s="355">
        <v>11.581</v>
      </c>
      <c r="R37" s="355">
        <v>10.672000000000001</v>
      </c>
      <c r="S37" s="355">
        <v>10.42</v>
      </c>
      <c r="T37" s="355">
        <v>10.984999999999999</v>
      </c>
      <c r="U37" s="355">
        <v>10.942</v>
      </c>
      <c r="V37" s="355">
        <v>10.6</v>
      </c>
      <c r="W37" s="355">
        <v>9.9939999999999998</v>
      </c>
      <c r="X37" s="355">
        <v>9.91</v>
      </c>
      <c r="Y37" s="356">
        <v>10.954000000000001</v>
      </c>
      <c r="Z37" s="351">
        <v>15.785333333333334</v>
      </c>
      <c r="AA37" s="351">
        <v>11.58625</v>
      </c>
      <c r="AB37" s="357">
        <v>-4.1990833333333342</v>
      </c>
    </row>
    <row r="38" spans="1:28" ht="27.9" customHeight="1" thickBot="1">
      <c r="A38" s="358" t="s">
        <v>14</v>
      </c>
      <c r="B38" s="359">
        <v>64.671000000000006</v>
      </c>
      <c r="C38" s="360">
        <v>63.448</v>
      </c>
      <c r="D38" s="360">
        <v>60.988</v>
      </c>
      <c r="E38" s="360">
        <v>58.146999999999998</v>
      </c>
      <c r="F38" s="360">
        <v>55.795000000000002</v>
      </c>
      <c r="G38" s="355">
        <v>54.008000000000003</v>
      </c>
      <c r="H38" s="360">
        <v>54.456000000000003</v>
      </c>
      <c r="I38" s="360">
        <v>53.383000000000003</v>
      </c>
      <c r="J38" s="360">
        <v>51.536999999999999</v>
      </c>
      <c r="K38" s="360">
        <v>49.02</v>
      </c>
      <c r="L38" s="360">
        <v>47.779000000000003</v>
      </c>
      <c r="M38" s="361">
        <v>49.487000000000002</v>
      </c>
      <c r="N38" s="359">
        <v>50.011000000000003</v>
      </c>
      <c r="O38" s="360">
        <v>48.512</v>
      </c>
      <c r="P38" s="360">
        <v>46.563000000000002</v>
      </c>
      <c r="Q38" s="360">
        <v>43.887</v>
      </c>
      <c r="R38" s="360">
        <v>41.975999999999999</v>
      </c>
      <c r="S38" s="355">
        <v>40.786999999999999</v>
      </c>
      <c r="T38" s="360">
        <v>41.491999999999997</v>
      </c>
      <c r="U38" s="360">
        <v>40.645000000000003</v>
      </c>
      <c r="V38" s="360">
        <v>39.515000000000001</v>
      </c>
      <c r="W38" s="360">
        <v>38.082000000000001</v>
      </c>
      <c r="X38" s="360">
        <v>37.658000000000001</v>
      </c>
      <c r="Y38" s="361">
        <v>39.789000000000001</v>
      </c>
      <c r="Z38" s="351">
        <v>55.832791666666665</v>
      </c>
      <c r="AA38" s="351">
        <v>42.813833333333335</v>
      </c>
      <c r="AB38" s="357">
        <v>-13.01895833333333</v>
      </c>
    </row>
    <row r="39" spans="1:28" ht="27.9" customHeight="1" thickBot="1">
      <c r="A39" s="358" t="s">
        <v>15</v>
      </c>
      <c r="B39" s="362">
        <v>389.416</v>
      </c>
      <c r="C39" s="363">
        <v>380.20800000000003</v>
      </c>
      <c r="D39" s="363">
        <v>356.11200000000002</v>
      </c>
      <c r="E39" s="364">
        <v>327.19900000000001</v>
      </c>
      <c r="F39" s="364">
        <v>308.52100000000002</v>
      </c>
      <c r="G39" s="364">
        <v>297.43900000000002</v>
      </c>
      <c r="H39" s="363">
        <v>303.07400000000001</v>
      </c>
      <c r="I39" s="363">
        <v>296.82600000000002</v>
      </c>
      <c r="J39" s="363">
        <v>284.91500000000002</v>
      </c>
      <c r="K39" s="363">
        <v>271.173</v>
      </c>
      <c r="L39" s="363">
        <v>265.46899999999999</v>
      </c>
      <c r="M39" s="365">
        <v>280.62</v>
      </c>
      <c r="N39" s="362">
        <v>289.22800000000001</v>
      </c>
      <c r="O39" s="363">
        <v>280.899</v>
      </c>
      <c r="P39" s="363">
        <v>263.608</v>
      </c>
      <c r="Q39" s="364">
        <v>242.798</v>
      </c>
      <c r="R39" s="364">
        <v>229.63200000000001</v>
      </c>
      <c r="S39" s="364">
        <v>223.786</v>
      </c>
      <c r="T39" s="363">
        <v>231.565</v>
      </c>
      <c r="U39" s="363">
        <v>230.499</v>
      </c>
      <c r="V39" s="363">
        <v>224.33099999999999</v>
      </c>
      <c r="W39" s="363">
        <v>215.62200000000001</v>
      </c>
      <c r="X39" s="363">
        <v>215.01</v>
      </c>
      <c r="Y39" s="365">
        <v>231.53399999999999</v>
      </c>
      <c r="Z39" s="366">
        <v>317.61237499999999</v>
      </c>
      <c r="AA39" s="366">
        <v>241.92124999999999</v>
      </c>
      <c r="AB39" s="367">
        <v>-75.691125</v>
      </c>
    </row>
    <row r="40" spans="1:28" s="371" customFormat="1" ht="21" customHeight="1">
      <c r="A40" s="373" t="s">
        <v>374</v>
      </c>
      <c r="S40" s="372"/>
      <c r="T40" s="372"/>
      <c r="U40" s="372"/>
      <c r="V40" s="372"/>
      <c r="W40" s="372"/>
      <c r="X40" s="372"/>
      <c r="Y40" s="372"/>
    </row>
    <row r="41" spans="1:28" s="371" customFormat="1" ht="21" customHeight="1">
      <c r="A41" s="373"/>
      <c r="S41" s="372"/>
      <c r="T41" s="372"/>
      <c r="U41" s="372"/>
      <c r="V41" s="372"/>
      <c r="W41" s="372"/>
      <c r="X41" s="372"/>
      <c r="Y41" s="372"/>
    </row>
    <row r="42" spans="1:28" s="371" customFormat="1" ht="39" customHeight="1" thickBot="1">
      <c r="A42" s="639" t="s">
        <v>112</v>
      </c>
      <c r="B42" s="639"/>
      <c r="C42" s="639"/>
      <c r="D42" s="639"/>
      <c r="E42" s="639"/>
      <c r="F42" s="639"/>
      <c r="G42" s="639"/>
      <c r="H42" s="639"/>
      <c r="I42" s="639"/>
      <c r="J42" s="639"/>
      <c r="K42" s="639"/>
      <c r="L42" s="639"/>
      <c r="M42" s="639"/>
      <c r="N42" s="639"/>
      <c r="O42" s="639"/>
      <c r="P42" s="639"/>
      <c r="Q42" s="639"/>
      <c r="R42" s="639"/>
      <c r="S42" s="639"/>
      <c r="T42" s="639"/>
      <c r="U42" s="639"/>
      <c r="V42" s="639"/>
      <c r="W42" s="639"/>
      <c r="X42" s="639"/>
      <c r="Y42" s="639"/>
      <c r="Z42" s="639"/>
      <c r="AA42" s="639"/>
      <c r="AB42" s="639"/>
    </row>
    <row r="43" spans="1:28" ht="27.9" customHeight="1" thickBot="1">
      <c r="A43" s="631" t="s">
        <v>155</v>
      </c>
      <c r="B43" s="633">
        <v>2017</v>
      </c>
      <c r="C43" s="634"/>
      <c r="D43" s="634"/>
      <c r="E43" s="634"/>
      <c r="F43" s="634"/>
      <c r="G43" s="634"/>
      <c r="H43" s="634"/>
      <c r="I43" s="634"/>
      <c r="J43" s="634"/>
      <c r="K43" s="634"/>
      <c r="L43" s="634"/>
      <c r="M43" s="635"/>
      <c r="N43" s="633">
        <v>2018</v>
      </c>
      <c r="O43" s="634"/>
      <c r="P43" s="634"/>
      <c r="Q43" s="634"/>
      <c r="R43" s="634"/>
      <c r="S43" s="634"/>
      <c r="T43" s="634"/>
      <c r="U43" s="634"/>
      <c r="V43" s="634"/>
      <c r="W43" s="634"/>
      <c r="X43" s="634"/>
      <c r="Y43" s="635"/>
      <c r="Z43" s="636" t="s">
        <v>373</v>
      </c>
      <c r="AA43" s="637"/>
      <c r="AB43" s="638"/>
    </row>
    <row r="44" spans="1:28" ht="27.9" customHeight="1" thickBot="1">
      <c r="A44" s="632"/>
      <c r="B44" s="343">
        <v>1</v>
      </c>
      <c r="C44" s="344">
        <v>2</v>
      </c>
      <c r="D44" s="344">
        <v>3</v>
      </c>
      <c r="E44" s="344">
        <v>4</v>
      </c>
      <c r="F44" s="344">
        <v>5</v>
      </c>
      <c r="G44" s="344">
        <v>6</v>
      </c>
      <c r="H44" s="344">
        <v>7</v>
      </c>
      <c r="I44" s="344">
        <v>8</v>
      </c>
      <c r="J44" s="344">
        <v>9</v>
      </c>
      <c r="K44" s="344">
        <v>10</v>
      </c>
      <c r="L44" s="344">
        <v>11</v>
      </c>
      <c r="M44" s="345">
        <v>12</v>
      </c>
      <c r="N44" s="343">
        <v>1</v>
      </c>
      <c r="O44" s="344">
        <v>2</v>
      </c>
      <c r="P44" s="344">
        <v>3</v>
      </c>
      <c r="Q44" s="344">
        <v>4</v>
      </c>
      <c r="R44" s="344">
        <v>5</v>
      </c>
      <c r="S44" s="344">
        <v>6</v>
      </c>
      <c r="T44" s="344">
        <v>7</v>
      </c>
      <c r="U44" s="344">
        <v>8</v>
      </c>
      <c r="V44" s="344">
        <v>9</v>
      </c>
      <c r="W44" s="344">
        <v>10</v>
      </c>
      <c r="X44" s="344">
        <v>11</v>
      </c>
      <c r="Y44" s="345">
        <v>12</v>
      </c>
      <c r="Z44" s="505">
        <v>2017</v>
      </c>
      <c r="AA44" s="505">
        <v>2018</v>
      </c>
      <c r="AB44" s="346" t="s">
        <v>111</v>
      </c>
    </row>
    <row r="45" spans="1:28" ht="27.9" customHeight="1">
      <c r="A45" s="347" t="s">
        <v>1</v>
      </c>
      <c r="B45" s="349">
        <v>7.5</v>
      </c>
      <c r="C45" s="348">
        <v>7.3490000000000002</v>
      </c>
      <c r="D45" s="348">
        <v>7.1619999999999999</v>
      </c>
      <c r="E45" s="348">
        <v>6.8970000000000002</v>
      </c>
      <c r="F45" s="348">
        <v>7.07</v>
      </c>
      <c r="G45" s="348">
        <v>7.0060000000000002</v>
      </c>
      <c r="H45" s="348">
        <v>7.7709999999999999</v>
      </c>
      <c r="I45" s="348">
        <v>7.9359999999999999</v>
      </c>
      <c r="J45" s="348">
        <v>7.1260000000000003</v>
      </c>
      <c r="K45" s="348">
        <v>6.79</v>
      </c>
      <c r="L45" s="348">
        <v>6.5990000000000002</v>
      </c>
      <c r="M45" s="350">
        <v>6.3769999999999998</v>
      </c>
      <c r="N45" s="349">
        <v>6.5940000000000003</v>
      </c>
      <c r="O45" s="348">
        <v>6.33</v>
      </c>
      <c r="P45" s="348">
        <v>6.0419999999999998</v>
      </c>
      <c r="Q45" s="348">
        <v>5.8949999999999996</v>
      </c>
      <c r="R45" s="348">
        <v>6.1210000000000004</v>
      </c>
      <c r="S45" s="348">
        <v>6.1070000000000002</v>
      </c>
      <c r="T45" s="348">
        <v>6.8959999999999999</v>
      </c>
      <c r="U45" s="348">
        <v>7.3</v>
      </c>
      <c r="V45" s="348">
        <v>6.73</v>
      </c>
      <c r="W45" s="348">
        <v>6.7309999999999999</v>
      </c>
      <c r="X45" s="348">
        <v>6.5460000000000003</v>
      </c>
      <c r="Y45" s="350">
        <v>6.4489999999999998</v>
      </c>
      <c r="Z45" s="351">
        <v>7.1686666666666667</v>
      </c>
      <c r="AA45" s="351">
        <v>6.4754166666666668</v>
      </c>
      <c r="AB45" s="352">
        <v>-0.69324999999999992</v>
      </c>
    </row>
    <row r="46" spans="1:28" ht="27.9" customHeight="1">
      <c r="A46" s="353" t="s">
        <v>2</v>
      </c>
      <c r="B46" s="354">
        <v>12.879</v>
      </c>
      <c r="C46" s="355">
        <v>12.555999999999999</v>
      </c>
      <c r="D46" s="355">
        <v>11.276</v>
      </c>
      <c r="E46" s="355">
        <v>9.7710000000000008</v>
      </c>
      <c r="F46" s="355">
        <v>9.3919999999999995</v>
      </c>
      <c r="G46" s="355">
        <v>9.1059999999999999</v>
      </c>
      <c r="H46" s="355">
        <v>9.9280000000000008</v>
      </c>
      <c r="I46" s="355">
        <v>9.9220000000000006</v>
      </c>
      <c r="J46" s="355">
        <v>8.9760000000000009</v>
      </c>
      <c r="K46" s="355">
        <v>8.6989999999999998</v>
      </c>
      <c r="L46" s="355">
        <v>8.8279999999999994</v>
      </c>
      <c r="M46" s="356">
        <v>9.7430000000000003</v>
      </c>
      <c r="N46" s="354">
        <v>11.055</v>
      </c>
      <c r="O46" s="355">
        <v>10.641</v>
      </c>
      <c r="P46" s="355">
        <v>9.4190000000000005</v>
      </c>
      <c r="Q46" s="355">
        <v>8.5129999999999999</v>
      </c>
      <c r="R46" s="355">
        <v>8.3049999999999997</v>
      </c>
      <c r="S46" s="355">
        <v>8.2029999999999994</v>
      </c>
      <c r="T46" s="355">
        <v>9.2430000000000003</v>
      </c>
      <c r="U46" s="355">
        <v>9.4209999999999994</v>
      </c>
      <c r="V46" s="355">
        <v>8.6329999999999991</v>
      </c>
      <c r="W46" s="355">
        <v>8.3079999999999998</v>
      </c>
      <c r="X46" s="355">
        <v>8.6310000000000002</v>
      </c>
      <c r="Y46" s="356">
        <v>9.6300000000000008</v>
      </c>
      <c r="Z46" s="351">
        <v>10.170416666666666</v>
      </c>
      <c r="AA46" s="351">
        <v>9.1715416666666663</v>
      </c>
      <c r="AB46" s="357">
        <v>-0.99887499999999996</v>
      </c>
    </row>
    <row r="47" spans="1:28" ht="27.9" customHeight="1">
      <c r="A47" s="353" t="s">
        <v>3</v>
      </c>
      <c r="B47" s="354">
        <v>8.9019999999999992</v>
      </c>
      <c r="C47" s="355">
        <v>8.5440000000000005</v>
      </c>
      <c r="D47" s="355">
        <v>6.835</v>
      </c>
      <c r="E47" s="355">
        <v>5.0439999999999996</v>
      </c>
      <c r="F47" s="355">
        <v>4.4139999999999997</v>
      </c>
      <c r="G47" s="355">
        <v>4.1180000000000003</v>
      </c>
      <c r="H47" s="355">
        <v>4.4560000000000004</v>
      </c>
      <c r="I47" s="355">
        <v>4.4969999999999999</v>
      </c>
      <c r="J47" s="355">
        <v>4.1760000000000002</v>
      </c>
      <c r="K47" s="355">
        <v>4.0460000000000003</v>
      </c>
      <c r="L47" s="355">
        <v>4.43</v>
      </c>
      <c r="M47" s="356">
        <v>5.609</v>
      </c>
      <c r="N47" s="354">
        <v>7.1109999999999998</v>
      </c>
      <c r="O47" s="355">
        <v>6.883</v>
      </c>
      <c r="P47" s="355">
        <v>5.56</v>
      </c>
      <c r="Q47" s="355">
        <v>4.2009999999999996</v>
      </c>
      <c r="R47" s="355">
        <v>3.6579999999999999</v>
      </c>
      <c r="S47" s="355">
        <v>3.3519999999999999</v>
      </c>
      <c r="T47" s="355">
        <v>3.7309999999999999</v>
      </c>
      <c r="U47" s="355">
        <v>3.7759999999999998</v>
      </c>
      <c r="V47" s="355">
        <v>3.4590000000000001</v>
      </c>
      <c r="W47" s="355">
        <v>3.4609999999999999</v>
      </c>
      <c r="X47" s="355">
        <v>3.8919999999999999</v>
      </c>
      <c r="Y47" s="356">
        <v>4.899</v>
      </c>
      <c r="Z47" s="351">
        <v>5.4850416666666666</v>
      </c>
      <c r="AA47" s="351">
        <v>4.5281666666666673</v>
      </c>
      <c r="AB47" s="357">
        <v>-0.95687499999999925</v>
      </c>
    </row>
    <row r="48" spans="1:28" ht="27.9" customHeight="1">
      <c r="A48" s="353" t="s">
        <v>4</v>
      </c>
      <c r="B48" s="354">
        <v>5.4340000000000002</v>
      </c>
      <c r="C48" s="355">
        <v>5.4130000000000003</v>
      </c>
      <c r="D48" s="355">
        <v>4.51</v>
      </c>
      <c r="E48" s="355">
        <v>3.742</v>
      </c>
      <c r="F48" s="355">
        <v>3.532</v>
      </c>
      <c r="G48" s="355">
        <v>3.452</v>
      </c>
      <c r="H48" s="355">
        <v>3.7709999999999999</v>
      </c>
      <c r="I48" s="355">
        <v>3.8</v>
      </c>
      <c r="J48" s="355">
        <v>3.4140000000000001</v>
      </c>
      <c r="K48" s="355">
        <v>3.2080000000000002</v>
      </c>
      <c r="L48" s="355">
        <v>3.306</v>
      </c>
      <c r="M48" s="356">
        <v>3.9510000000000001</v>
      </c>
      <c r="N48" s="354">
        <v>4.7560000000000002</v>
      </c>
      <c r="O48" s="355">
        <v>4.5730000000000004</v>
      </c>
      <c r="P48" s="355">
        <v>3.8759999999999999</v>
      </c>
      <c r="Q48" s="355">
        <v>3.2469999999999999</v>
      </c>
      <c r="R48" s="355">
        <v>3.052</v>
      </c>
      <c r="S48" s="355">
        <v>3.0270000000000001</v>
      </c>
      <c r="T48" s="355">
        <v>3.371</v>
      </c>
      <c r="U48" s="355">
        <v>3.5459999999999998</v>
      </c>
      <c r="V48" s="355">
        <v>3.1760000000000002</v>
      </c>
      <c r="W48" s="355">
        <v>2.9449999999999998</v>
      </c>
      <c r="X48" s="355">
        <v>3.1269999999999998</v>
      </c>
      <c r="Y48" s="356">
        <v>3.7450000000000001</v>
      </c>
      <c r="Z48" s="351">
        <v>3.9927916666666663</v>
      </c>
      <c r="AA48" s="351">
        <v>3.5453333333333337</v>
      </c>
      <c r="AB48" s="357">
        <v>-0.44745833333333263</v>
      </c>
    </row>
    <row r="49" spans="1:28" ht="27.9" customHeight="1">
      <c r="A49" s="353" t="s">
        <v>5</v>
      </c>
      <c r="B49" s="354">
        <v>2.649</v>
      </c>
      <c r="C49" s="355">
        <v>2.6749999999999998</v>
      </c>
      <c r="D49" s="355">
        <v>2.427</v>
      </c>
      <c r="E49" s="355">
        <v>2.0150000000000001</v>
      </c>
      <c r="F49" s="355">
        <v>1.8340000000000001</v>
      </c>
      <c r="G49" s="355">
        <v>1.72</v>
      </c>
      <c r="H49" s="355">
        <v>1.798</v>
      </c>
      <c r="I49" s="355">
        <v>1.823</v>
      </c>
      <c r="J49" s="355">
        <v>1.6140000000000001</v>
      </c>
      <c r="K49" s="355">
        <v>1.498</v>
      </c>
      <c r="L49" s="355">
        <v>1.5209999999999999</v>
      </c>
      <c r="M49" s="356">
        <v>1.7430000000000001</v>
      </c>
      <c r="N49" s="354">
        <v>1.9910000000000001</v>
      </c>
      <c r="O49" s="355">
        <v>2.0019999999999998</v>
      </c>
      <c r="P49" s="355">
        <v>1.754</v>
      </c>
      <c r="Q49" s="355">
        <v>1.589</v>
      </c>
      <c r="R49" s="355">
        <v>1.51</v>
      </c>
      <c r="S49" s="355">
        <v>1.498</v>
      </c>
      <c r="T49" s="355">
        <v>1.645</v>
      </c>
      <c r="U49" s="355">
        <v>1.6970000000000001</v>
      </c>
      <c r="V49" s="355">
        <v>1.548</v>
      </c>
      <c r="W49" s="355">
        <v>1.5269999999999999</v>
      </c>
      <c r="X49" s="355">
        <v>1.635</v>
      </c>
      <c r="Y49" s="356">
        <v>1.891</v>
      </c>
      <c r="Z49" s="351">
        <v>1.9682500000000001</v>
      </c>
      <c r="AA49" s="351">
        <v>1.6844166666666667</v>
      </c>
      <c r="AB49" s="357">
        <v>-0.28383333333333338</v>
      </c>
    </row>
    <row r="50" spans="1:28" ht="27.9" customHeight="1">
      <c r="A50" s="353" t="s">
        <v>6</v>
      </c>
      <c r="B50" s="354">
        <v>9.5549999999999997</v>
      </c>
      <c r="C50" s="355">
        <v>9.5180000000000007</v>
      </c>
      <c r="D50" s="355">
        <v>8.77</v>
      </c>
      <c r="E50" s="355">
        <v>7.7990000000000004</v>
      </c>
      <c r="F50" s="355">
        <v>7.1749999999999998</v>
      </c>
      <c r="G50" s="355">
        <v>6.6970000000000001</v>
      </c>
      <c r="H50" s="355">
        <v>7.0490000000000004</v>
      </c>
      <c r="I50" s="355">
        <v>6.8780000000000001</v>
      </c>
      <c r="J50" s="355">
        <v>6.21</v>
      </c>
      <c r="K50" s="355">
        <v>6.03</v>
      </c>
      <c r="L50" s="355">
        <v>6.2119999999999997</v>
      </c>
      <c r="M50" s="356">
        <v>6.7720000000000002</v>
      </c>
      <c r="N50" s="354">
        <v>7.7690000000000001</v>
      </c>
      <c r="O50" s="355">
        <v>7.8869999999999996</v>
      </c>
      <c r="P50" s="355">
        <v>7.2750000000000004</v>
      </c>
      <c r="Q50" s="355">
        <v>6.8460000000000001</v>
      </c>
      <c r="R50" s="355">
        <v>6.6260000000000003</v>
      </c>
      <c r="S50" s="355">
        <v>6.4029999999999996</v>
      </c>
      <c r="T50" s="355">
        <v>6.8259999999999996</v>
      </c>
      <c r="U50" s="355">
        <v>6.9589999999999996</v>
      </c>
      <c r="V50" s="355">
        <v>6.4320000000000004</v>
      </c>
      <c r="W50" s="355">
        <v>6.2619999999999996</v>
      </c>
      <c r="X50" s="355">
        <v>6.6479999999999997</v>
      </c>
      <c r="Y50" s="356">
        <v>7.4130000000000003</v>
      </c>
      <c r="Z50" s="351">
        <v>7.468</v>
      </c>
      <c r="AA50" s="351">
        <v>6.9187916666666673</v>
      </c>
      <c r="AB50" s="357">
        <v>-0.54920833333333263</v>
      </c>
    </row>
    <row r="51" spans="1:28" ht="27.9" customHeight="1">
      <c r="A51" s="353" t="s">
        <v>7</v>
      </c>
      <c r="B51" s="354">
        <v>4.9180000000000001</v>
      </c>
      <c r="C51" s="355">
        <v>4.8630000000000004</v>
      </c>
      <c r="D51" s="355">
        <v>4.524</v>
      </c>
      <c r="E51" s="355">
        <v>3.8940000000000001</v>
      </c>
      <c r="F51" s="355">
        <v>3.7050000000000001</v>
      </c>
      <c r="G51" s="355">
        <v>3.5230000000000001</v>
      </c>
      <c r="H51" s="355">
        <v>3.8069999999999999</v>
      </c>
      <c r="I51" s="355">
        <v>3.8039999999999998</v>
      </c>
      <c r="J51" s="355">
        <v>3.4950000000000001</v>
      </c>
      <c r="K51" s="355">
        <v>3.419</v>
      </c>
      <c r="L51" s="355">
        <v>3.4169999999999998</v>
      </c>
      <c r="M51" s="356">
        <v>3.7450000000000001</v>
      </c>
      <c r="N51" s="354">
        <v>4.0910000000000002</v>
      </c>
      <c r="O51" s="355">
        <v>3.9830000000000001</v>
      </c>
      <c r="P51" s="355">
        <v>3.6989999999999998</v>
      </c>
      <c r="Q51" s="355">
        <v>3.3410000000000002</v>
      </c>
      <c r="R51" s="355">
        <v>3.202</v>
      </c>
      <c r="S51" s="355">
        <v>3.1589999999999998</v>
      </c>
      <c r="T51" s="355">
        <v>3.419</v>
      </c>
      <c r="U51" s="355">
        <v>3.4929999999999999</v>
      </c>
      <c r="V51" s="355">
        <v>3.2389999999999999</v>
      </c>
      <c r="W51" s="355">
        <v>3.2240000000000002</v>
      </c>
      <c r="X51" s="355">
        <v>3.3620000000000001</v>
      </c>
      <c r="Y51" s="356">
        <v>3.7570000000000001</v>
      </c>
      <c r="Z51" s="351">
        <v>3.9522916666666665</v>
      </c>
      <c r="AA51" s="351">
        <v>3.4969166666666665</v>
      </c>
      <c r="AB51" s="357">
        <v>-0.45537500000000009</v>
      </c>
    </row>
    <row r="52" spans="1:28" ht="27.9" customHeight="1">
      <c r="A52" s="353" t="s">
        <v>8</v>
      </c>
      <c r="B52" s="354">
        <v>5.173</v>
      </c>
      <c r="C52" s="355">
        <v>5.0780000000000003</v>
      </c>
      <c r="D52" s="355">
        <v>4.4489999999999998</v>
      </c>
      <c r="E52" s="355">
        <v>3.6539999999999999</v>
      </c>
      <c r="F52" s="355">
        <v>3.355</v>
      </c>
      <c r="G52" s="355">
        <v>3.2959999999999998</v>
      </c>
      <c r="H52" s="355">
        <v>3.6269999999999998</v>
      </c>
      <c r="I52" s="355">
        <v>3.6419999999999999</v>
      </c>
      <c r="J52" s="355">
        <v>3.1850000000000001</v>
      </c>
      <c r="K52" s="355">
        <v>3.1150000000000002</v>
      </c>
      <c r="L52" s="355">
        <v>3.2749999999999999</v>
      </c>
      <c r="M52" s="356">
        <v>3.8940000000000001</v>
      </c>
      <c r="N52" s="354">
        <v>4.4459999999999997</v>
      </c>
      <c r="O52" s="355">
        <v>4.1710000000000003</v>
      </c>
      <c r="P52" s="355">
        <v>3.6549999999999998</v>
      </c>
      <c r="Q52" s="355">
        <v>3.16</v>
      </c>
      <c r="R52" s="355">
        <v>3.0150000000000001</v>
      </c>
      <c r="S52" s="355">
        <v>2.9740000000000002</v>
      </c>
      <c r="T52" s="355">
        <v>3.4569999999999999</v>
      </c>
      <c r="U52" s="355">
        <v>3.5110000000000001</v>
      </c>
      <c r="V52" s="355">
        <v>3.121</v>
      </c>
      <c r="W52" s="355">
        <v>3.032</v>
      </c>
      <c r="X52" s="355">
        <v>3.161</v>
      </c>
      <c r="Y52" s="356">
        <v>3.7549999999999999</v>
      </c>
      <c r="Z52" s="351">
        <v>3.8379583333333334</v>
      </c>
      <c r="AA52" s="351">
        <v>3.4606249999999998</v>
      </c>
      <c r="AB52" s="357">
        <v>-0.37733333333333352</v>
      </c>
    </row>
    <row r="53" spans="1:28" ht="27.9" customHeight="1">
      <c r="A53" s="353" t="s">
        <v>9</v>
      </c>
      <c r="B53" s="354">
        <v>6.359</v>
      </c>
      <c r="C53" s="355">
        <v>6.141</v>
      </c>
      <c r="D53" s="355">
        <v>5.2069999999999999</v>
      </c>
      <c r="E53" s="355">
        <v>3.8690000000000002</v>
      </c>
      <c r="F53" s="355">
        <v>3.5179999999999998</v>
      </c>
      <c r="G53" s="355">
        <v>3.472</v>
      </c>
      <c r="H53" s="355">
        <v>3.9580000000000002</v>
      </c>
      <c r="I53" s="355">
        <v>4.0209999999999999</v>
      </c>
      <c r="J53" s="355">
        <v>3.3220000000000001</v>
      </c>
      <c r="K53" s="355">
        <v>3.0870000000000002</v>
      </c>
      <c r="L53" s="355">
        <v>3.3319999999999999</v>
      </c>
      <c r="M53" s="356">
        <v>4.2370000000000001</v>
      </c>
      <c r="N53" s="354">
        <v>5.0819999999999999</v>
      </c>
      <c r="O53" s="355">
        <v>4.8369999999999997</v>
      </c>
      <c r="P53" s="355">
        <v>4.1020000000000003</v>
      </c>
      <c r="Q53" s="355">
        <v>3.073</v>
      </c>
      <c r="R53" s="355">
        <v>2.823</v>
      </c>
      <c r="S53" s="355">
        <v>2.7850000000000001</v>
      </c>
      <c r="T53" s="355">
        <v>3.262</v>
      </c>
      <c r="U53" s="355">
        <v>3.3460000000000001</v>
      </c>
      <c r="V53" s="355">
        <v>2.9329999999999998</v>
      </c>
      <c r="W53" s="355">
        <v>2.8090000000000002</v>
      </c>
      <c r="X53" s="355">
        <v>3.109</v>
      </c>
      <c r="Y53" s="356">
        <v>3.9209999999999998</v>
      </c>
      <c r="Z53" s="351">
        <v>4.2562499999999996</v>
      </c>
      <c r="AA53" s="351">
        <v>3.52</v>
      </c>
      <c r="AB53" s="357">
        <v>-0.73624999999999963</v>
      </c>
    </row>
    <row r="54" spans="1:28" ht="27.9" customHeight="1">
      <c r="A54" s="353" t="s">
        <v>10</v>
      </c>
      <c r="B54" s="354">
        <v>7.3849999999999998</v>
      </c>
      <c r="C54" s="355">
        <v>6.923</v>
      </c>
      <c r="D54" s="355">
        <v>5.5960000000000001</v>
      </c>
      <c r="E54" s="355">
        <v>4.0979999999999999</v>
      </c>
      <c r="F54" s="355">
        <v>3.7850000000000001</v>
      </c>
      <c r="G54" s="355">
        <v>3.7669999999999999</v>
      </c>
      <c r="H54" s="355">
        <v>4.2039999999999997</v>
      </c>
      <c r="I54" s="355">
        <v>4.258</v>
      </c>
      <c r="J54" s="355">
        <v>3.794</v>
      </c>
      <c r="K54" s="355">
        <v>3.609</v>
      </c>
      <c r="L54" s="355">
        <v>3.9089999999999998</v>
      </c>
      <c r="M54" s="356">
        <v>5.298</v>
      </c>
      <c r="N54" s="354">
        <v>5.9939999999999998</v>
      </c>
      <c r="O54" s="355">
        <v>5.65</v>
      </c>
      <c r="P54" s="355">
        <v>4.6989999999999998</v>
      </c>
      <c r="Q54" s="355">
        <v>3.5979999999999999</v>
      </c>
      <c r="R54" s="355">
        <v>3.33</v>
      </c>
      <c r="S54" s="355">
        <v>3.302</v>
      </c>
      <c r="T54" s="355">
        <v>3.794</v>
      </c>
      <c r="U54" s="355">
        <v>3.83</v>
      </c>
      <c r="V54" s="355">
        <v>3.4860000000000002</v>
      </c>
      <c r="W54" s="355">
        <v>3.4169999999999998</v>
      </c>
      <c r="X54" s="355">
        <v>3.69</v>
      </c>
      <c r="Y54" s="356">
        <v>4.7919999999999998</v>
      </c>
      <c r="Z54" s="351">
        <v>4.7649583333333334</v>
      </c>
      <c r="AA54" s="351">
        <v>4.152916666666667</v>
      </c>
      <c r="AB54" s="357">
        <v>-0.61204166666666637</v>
      </c>
    </row>
    <row r="55" spans="1:28" ht="27.9" customHeight="1">
      <c r="A55" s="353" t="s">
        <v>11</v>
      </c>
      <c r="B55" s="354">
        <v>14.911</v>
      </c>
      <c r="C55" s="355">
        <v>14.616</v>
      </c>
      <c r="D55" s="355">
        <v>12.721</v>
      </c>
      <c r="E55" s="355">
        <v>10.499000000000001</v>
      </c>
      <c r="F55" s="355">
        <v>9.5419999999999998</v>
      </c>
      <c r="G55" s="355">
        <v>9.1579999999999995</v>
      </c>
      <c r="H55" s="355">
        <v>10.018000000000001</v>
      </c>
      <c r="I55" s="355">
        <v>10.122</v>
      </c>
      <c r="J55" s="355">
        <v>9.2560000000000002</v>
      </c>
      <c r="K55" s="355">
        <v>9.1539999999999999</v>
      </c>
      <c r="L55" s="355">
        <v>9.7639999999999993</v>
      </c>
      <c r="M55" s="356">
        <v>11.417999999999999</v>
      </c>
      <c r="N55" s="354">
        <v>13.148999999999999</v>
      </c>
      <c r="O55" s="355">
        <v>12.629</v>
      </c>
      <c r="P55" s="355">
        <v>11.006</v>
      </c>
      <c r="Q55" s="355">
        <v>9.1539999999999999</v>
      </c>
      <c r="R55" s="355">
        <v>8.5939999999999994</v>
      </c>
      <c r="S55" s="355">
        <v>8.5180000000000007</v>
      </c>
      <c r="T55" s="355">
        <v>9.4410000000000007</v>
      </c>
      <c r="U55" s="355">
        <v>9.6370000000000005</v>
      </c>
      <c r="V55" s="355">
        <v>8.9239999999999995</v>
      </c>
      <c r="W55" s="355">
        <v>8.8460000000000001</v>
      </c>
      <c r="X55" s="355">
        <v>9.4949999999999992</v>
      </c>
      <c r="Y55" s="356">
        <v>11.196999999999999</v>
      </c>
      <c r="Z55" s="351">
        <v>11.009166666666665</v>
      </c>
      <c r="AA55" s="351">
        <v>10.058375</v>
      </c>
      <c r="AB55" s="357">
        <v>-0.95079166666666559</v>
      </c>
    </row>
    <row r="56" spans="1:28" ht="27.9" customHeight="1">
      <c r="A56" s="353" t="s">
        <v>12</v>
      </c>
      <c r="B56" s="354">
        <v>8.5589999999999993</v>
      </c>
      <c r="C56" s="355">
        <v>8.2159999999999993</v>
      </c>
      <c r="D56" s="355">
        <v>7.0780000000000003</v>
      </c>
      <c r="E56" s="355">
        <v>5.6719999999999997</v>
      </c>
      <c r="F56" s="355">
        <v>5.2649999999999997</v>
      </c>
      <c r="G56" s="355">
        <v>4.9649999999999999</v>
      </c>
      <c r="H56" s="355">
        <v>5.3170000000000002</v>
      </c>
      <c r="I56" s="355">
        <v>5.2889999999999997</v>
      </c>
      <c r="J56" s="355">
        <v>4.6449999999999996</v>
      </c>
      <c r="K56" s="355">
        <v>4.5090000000000003</v>
      </c>
      <c r="L56" s="355">
        <v>4.7850000000000001</v>
      </c>
      <c r="M56" s="356">
        <v>6.0510000000000002</v>
      </c>
      <c r="N56" s="354">
        <v>7.016</v>
      </c>
      <c r="O56" s="355">
        <v>6.6379999999999999</v>
      </c>
      <c r="P56" s="355">
        <v>5.7679999999999998</v>
      </c>
      <c r="Q56" s="355">
        <v>4.6379999999999999</v>
      </c>
      <c r="R56" s="355">
        <v>4.2060000000000004</v>
      </c>
      <c r="S56" s="355">
        <v>4.1289999999999996</v>
      </c>
      <c r="T56" s="355">
        <v>4.5259999999999998</v>
      </c>
      <c r="U56" s="355">
        <v>4.5789999999999997</v>
      </c>
      <c r="V56" s="355">
        <v>4.18</v>
      </c>
      <c r="W56" s="355">
        <v>4.0890000000000004</v>
      </c>
      <c r="X56" s="355">
        <v>4.4050000000000002</v>
      </c>
      <c r="Y56" s="356">
        <v>5.5460000000000003</v>
      </c>
      <c r="Z56" s="351">
        <v>5.9161666666666672</v>
      </c>
      <c r="AA56" s="351">
        <v>4.9977083333333328</v>
      </c>
      <c r="AB56" s="357">
        <v>-0.91845833333333449</v>
      </c>
    </row>
    <row r="57" spans="1:28" ht="27.9" customHeight="1">
      <c r="A57" s="353" t="s">
        <v>13</v>
      </c>
      <c r="B57" s="354">
        <v>7.2489999999999997</v>
      </c>
      <c r="C57" s="355">
        <v>7.04</v>
      </c>
      <c r="D57" s="355">
        <v>6.0389999999999997</v>
      </c>
      <c r="E57" s="355">
        <v>4.8040000000000003</v>
      </c>
      <c r="F57" s="355">
        <v>4.2679999999999998</v>
      </c>
      <c r="G57" s="355">
        <v>4.1529999999999996</v>
      </c>
      <c r="H57" s="355">
        <v>4.5410000000000004</v>
      </c>
      <c r="I57" s="355">
        <v>4.585</v>
      </c>
      <c r="J57" s="355">
        <v>4.1020000000000003</v>
      </c>
      <c r="K57" s="355">
        <v>3.915</v>
      </c>
      <c r="L57" s="355">
        <v>4.085</v>
      </c>
      <c r="M57" s="356">
        <v>4.9340000000000002</v>
      </c>
      <c r="N57" s="354">
        <v>5.7149999999999999</v>
      </c>
      <c r="O57" s="355">
        <v>5.4939999999999998</v>
      </c>
      <c r="P57" s="355">
        <v>4.8769999999999998</v>
      </c>
      <c r="Q57" s="355">
        <v>4.0220000000000002</v>
      </c>
      <c r="R57" s="355">
        <v>3.7719999999999998</v>
      </c>
      <c r="S57" s="355">
        <v>3.6890000000000001</v>
      </c>
      <c r="T57" s="355">
        <v>4.1669999999999998</v>
      </c>
      <c r="U57" s="355">
        <v>4.1929999999999996</v>
      </c>
      <c r="V57" s="355">
        <v>3.831</v>
      </c>
      <c r="W57" s="355">
        <v>3.7210000000000001</v>
      </c>
      <c r="X57" s="355">
        <v>3.8740000000000001</v>
      </c>
      <c r="Y57" s="356">
        <v>4.5709999999999997</v>
      </c>
      <c r="Z57" s="351">
        <v>5.0329166666666669</v>
      </c>
      <c r="AA57" s="351">
        <v>4.3422916666666671</v>
      </c>
      <c r="AB57" s="357">
        <v>-0.69062499999999982</v>
      </c>
    </row>
    <row r="58" spans="1:28" ht="27.9" customHeight="1" thickBot="1">
      <c r="A58" s="358" t="s">
        <v>14</v>
      </c>
      <c r="B58" s="359">
        <v>14.805</v>
      </c>
      <c r="C58" s="360">
        <v>14.4</v>
      </c>
      <c r="D58" s="360">
        <v>13.356</v>
      </c>
      <c r="E58" s="360">
        <v>11.632999999999999</v>
      </c>
      <c r="F58" s="360">
        <v>11.273999999999999</v>
      </c>
      <c r="G58" s="355">
        <v>10.94</v>
      </c>
      <c r="H58" s="360">
        <v>12.041</v>
      </c>
      <c r="I58" s="360">
        <v>12.035</v>
      </c>
      <c r="J58" s="360">
        <v>10.954000000000001</v>
      </c>
      <c r="K58" s="360">
        <v>10.491</v>
      </c>
      <c r="L58" s="360">
        <v>10.602</v>
      </c>
      <c r="M58" s="361">
        <v>11.875</v>
      </c>
      <c r="N58" s="359">
        <v>12.912000000000001</v>
      </c>
      <c r="O58" s="360">
        <v>12.252000000000001</v>
      </c>
      <c r="P58" s="360">
        <v>11.349</v>
      </c>
      <c r="Q58" s="360">
        <v>9.7639999999999993</v>
      </c>
      <c r="R58" s="360">
        <v>9.5280000000000005</v>
      </c>
      <c r="S58" s="355">
        <v>9.3010000000000002</v>
      </c>
      <c r="T58" s="360">
        <v>10.259</v>
      </c>
      <c r="U58" s="360">
        <v>10.305</v>
      </c>
      <c r="V58" s="360">
        <v>9.516</v>
      </c>
      <c r="W58" s="360">
        <v>9.2309999999999999</v>
      </c>
      <c r="X58" s="360">
        <v>9.5239999999999991</v>
      </c>
      <c r="Y58" s="361">
        <v>10.789</v>
      </c>
      <c r="Z58" s="351">
        <v>12.106583333333335</v>
      </c>
      <c r="AA58" s="351">
        <v>10.439416666666666</v>
      </c>
      <c r="AB58" s="357">
        <v>-1.6671666666666685</v>
      </c>
    </row>
    <row r="59" spans="1:28" ht="27.9" customHeight="1" thickBot="1">
      <c r="A59" s="358" t="s">
        <v>15</v>
      </c>
      <c r="B59" s="362">
        <v>116.27800000000001</v>
      </c>
      <c r="C59" s="363">
        <v>113.33199999999999</v>
      </c>
      <c r="D59" s="363">
        <v>99.95</v>
      </c>
      <c r="E59" s="364">
        <v>83.391000000000005</v>
      </c>
      <c r="F59" s="364">
        <v>78.129000000000005</v>
      </c>
      <c r="G59" s="364">
        <v>75.373000000000005</v>
      </c>
      <c r="H59" s="363">
        <v>82.286000000000001</v>
      </c>
      <c r="I59" s="363">
        <v>82.611999999999995</v>
      </c>
      <c r="J59" s="363">
        <v>74.269000000000005</v>
      </c>
      <c r="K59" s="363">
        <v>71.569999999999993</v>
      </c>
      <c r="L59" s="363">
        <v>74.064999999999998</v>
      </c>
      <c r="M59" s="365">
        <v>85.647000000000006</v>
      </c>
      <c r="N59" s="362">
        <v>97.680999999999997</v>
      </c>
      <c r="O59" s="363">
        <v>93.97</v>
      </c>
      <c r="P59" s="363">
        <v>83.081000000000003</v>
      </c>
      <c r="Q59" s="364">
        <v>71.040999999999997</v>
      </c>
      <c r="R59" s="364">
        <v>67.742000000000004</v>
      </c>
      <c r="S59" s="364">
        <v>66.447000000000003</v>
      </c>
      <c r="T59" s="363">
        <v>74.037000000000006</v>
      </c>
      <c r="U59" s="363">
        <v>75.593000000000004</v>
      </c>
      <c r="V59" s="363">
        <v>69.207999999999998</v>
      </c>
      <c r="W59" s="363">
        <v>67.602999999999994</v>
      </c>
      <c r="X59" s="363">
        <v>71.099000000000004</v>
      </c>
      <c r="Y59" s="365">
        <v>82.355000000000004</v>
      </c>
      <c r="Z59" s="366">
        <v>87.129458333333332</v>
      </c>
      <c r="AA59" s="366">
        <v>76.791916666666665</v>
      </c>
      <c r="AB59" s="367">
        <v>-10.337541666666667</v>
      </c>
    </row>
    <row r="60" spans="1:28" ht="21" customHeight="1">
      <c r="A60" s="368" t="s">
        <v>374</v>
      </c>
      <c r="B60" s="369"/>
      <c r="C60" s="369"/>
      <c r="D60" s="369"/>
      <c r="E60" s="369"/>
      <c r="F60" s="369"/>
      <c r="G60" s="369"/>
      <c r="H60" s="369"/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69"/>
      <c r="T60" s="369"/>
      <c r="U60" s="369"/>
      <c r="V60" s="369"/>
      <c r="W60" s="369"/>
      <c r="X60" s="369"/>
      <c r="Y60" s="369"/>
      <c r="Z60" s="369"/>
      <c r="AA60" s="369"/>
      <c r="AB60" s="369"/>
    </row>
    <row r="61" spans="1:28" s="371" customFormat="1" ht="21" customHeight="1">
      <c r="S61" s="372"/>
      <c r="T61" s="372"/>
      <c r="U61" s="372"/>
      <c r="V61" s="372"/>
      <c r="W61" s="372"/>
      <c r="X61" s="372"/>
      <c r="Y61" s="372"/>
    </row>
    <row r="62" spans="1:28" s="371" customFormat="1" ht="39" customHeight="1" thickBot="1">
      <c r="A62" s="639" t="s">
        <v>113</v>
      </c>
      <c r="B62" s="639"/>
      <c r="C62" s="639"/>
      <c r="D62" s="639"/>
      <c r="E62" s="639"/>
      <c r="F62" s="639"/>
      <c r="G62" s="639"/>
      <c r="H62" s="639"/>
      <c r="I62" s="639"/>
      <c r="J62" s="639"/>
      <c r="K62" s="639"/>
      <c r="L62" s="639"/>
      <c r="M62" s="639"/>
      <c r="N62" s="639"/>
      <c r="O62" s="639"/>
      <c r="P62" s="639"/>
      <c r="Q62" s="639"/>
      <c r="R62" s="639"/>
      <c r="S62" s="639"/>
      <c r="T62" s="639"/>
      <c r="U62" s="639"/>
      <c r="V62" s="639"/>
      <c r="W62" s="639"/>
      <c r="X62" s="639"/>
      <c r="Y62" s="639"/>
      <c r="Z62" s="639"/>
      <c r="AA62" s="639"/>
      <c r="AB62" s="639"/>
    </row>
    <row r="63" spans="1:28" ht="27.9" customHeight="1" thickBot="1">
      <c r="A63" s="631" t="s">
        <v>155</v>
      </c>
      <c r="B63" s="633">
        <v>2017</v>
      </c>
      <c r="C63" s="634"/>
      <c r="D63" s="634"/>
      <c r="E63" s="634"/>
      <c r="F63" s="634"/>
      <c r="G63" s="634"/>
      <c r="H63" s="634"/>
      <c r="I63" s="634"/>
      <c r="J63" s="634"/>
      <c r="K63" s="634"/>
      <c r="L63" s="634"/>
      <c r="M63" s="635"/>
      <c r="N63" s="633">
        <v>2018</v>
      </c>
      <c r="O63" s="634"/>
      <c r="P63" s="634"/>
      <c r="Q63" s="634"/>
      <c r="R63" s="634"/>
      <c r="S63" s="634"/>
      <c r="T63" s="634"/>
      <c r="U63" s="634"/>
      <c r="V63" s="634"/>
      <c r="W63" s="634"/>
      <c r="X63" s="634"/>
      <c r="Y63" s="635"/>
      <c r="Z63" s="636" t="s">
        <v>373</v>
      </c>
      <c r="AA63" s="637"/>
      <c r="AB63" s="638"/>
    </row>
    <row r="64" spans="1:28" ht="27.9" customHeight="1" thickBot="1">
      <c r="A64" s="632"/>
      <c r="B64" s="343">
        <v>1</v>
      </c>
      <c r="C64" s="344">
        <v>2</v>
      </c>
      <c r="D64" s="344">
        <v>3</v>
      </c>
      <c r="E64" s="344">
        <v>4</v>
      </c>
      <c r="F64" s="344">
        <v>5</v>
      </c>
      <c r="G64" s="344">
        <v>6</v>
      </c>
      <c r="H64" s="344">
        <v>7</v>
      </c>
      <c r="I64" s="344">
        <v>8</v>
      </c>
      <c r="J64" s="344">
        <v>9</v>
      </c>
      <c r="K64" s="344">
        <v>10</v>
      </c>
      <c r="L64" s="344">
        <v>11</v>
      </c>
      <c r="M64" s="345">
        <v>12</v>
      </c>
      <c r="N64" s="343">
        <v>1</v>
      </c>
      <c r="O64" s="344">
        <v>2</v>
      </c>
      <c r="P64" s="344">
        <v>3</v>
      </c>
      <c r="Q64" s="344">
        <v>4</v>
      </c>
      <c r="R64" s="344">
        <v>5</v>
      </c>
      <c r="S64" s="344">
        <v>6</v>
      </c>
      <c r="T64" s="344">
        <v>7</v>
      </c>
      <c r="U64" s="344">
        <v>8</v>
      </c>
      <c r="V64" s="344">
        <v>9</v>
      </c>
      <c r="W64" s="344">
        <v>10</v>
      </c>
      <c r="X64" s="344">
        <v>11</v>
      </c>
      <c r="Y64" s="345">
        <v>12</v>
      </c>
      <c r="Z64" s="505">
        <v>2017</v>
      </c>
      <c r="AA64" s="505">
        <v>2018</v>
      </c>
      <c r="AB64" s="346" t="s">
        <v>111</v>
      </c>
    </row>
    <row r="65" spans="1:28" ht="27.9" customHeight="1">
      <c r="A65" s="347" t="s">
        <v>1</v>
      </c>
      <c r="B65" s="349">
        <v>15.714</v>
      </c>
      <c r="C65" s="348">
        <v>15.266</v>
      </c>
      <c r="D65" s="348">
        <v>14.846</v>
      </c>
      <c r="E65" s="348">
        <v>14.359</v>
      </c>
      <c r="F65" s="348">
        <v>14.013999999999999</v>
      </c>
      <c r="G65" s="348">
        <v>13.887</v>
      </c>
      <c r="H65" s="348">
        <v>14.62</v>
      </c>
      <c r="I65" s="348">
        <v>14.395</v>
      </c>
      <c r="J65" s="348">
        <v>13.241</v>
      </c>
      <c r="K65" s="348">
        <v>12.446999999999999</v>
      </c>
      <c r="L65" s="348">
        <v>11.750999999999999</v>
      </c>
      <c r="M65" s="350">
        <v>11.493</v>
      </c>
      <c r="N65" s="349">
        <v>11.398</v>
      </c>
      <c r="O65" s="348">
        <v>11.029</v>
      </c>
      <c r="P65" s="348">
        <v>10.55</v>
      </c>
      <c r="Q65" s="348">
        <v>10.201000000000001</v>
      </c>
      <c r="R65" s="348">
        <v>10.09</v>
      </c>
      <c r="S65" s="348">
        <v>10.124000000000001</v>
      </c>
      <c r="T65" s="348">
        <v>10.928000000000001</v>
      </c>
      <c r="U65" s="348">
        <v>11.117000000000001</v>
      </c>
      <c r="V65" s="348">
        <v>10.585000000000001</v>
      </c>
      <c r="W65" s="348">
        <v>10.15</v>
      </c>
      <c r="X65" s="348">
        <v>9.6690000000000005</v>
      </c>
      <c r="Y65" s="350">
        <v>9.6489999999999991</v>
      </c>
      <c r="Z65" s="351">
        <v>14.018958333333334</v>
      </c>
      <c r="AA65" s="351">
        <v>10.534333333333334</v>
      </c>
      <c r="AB65" s="352">
        <v>-3.4846249999999994</v>
      </c>
    </row>
    <row r="66" spans="1:28" ht="27.9" customHeight="1">
      <c r="A66" s="353" t="s">
        <v>2</v>
      </c>
      <c r="B66" s="354">
        <v>20.632999999999999</v>
      </c>
      <c r="C66" s="355">
        <v>20.125</v>
      </c>
      <c r="D66" s="355">
        <v>19.12</v>
      </c>
      <c r="E66" s="355">
        <v>18.149000000000001</v>
      </c>
      <c r="F66" s="355">
        <v>17.568000000000001</v>
      </c>
      <c r="G66" s="355">
        <v>17.32</v>
      </c>
      <c r="H66" s="355">
        <v>18.196000000000002</v>
      </c>
      <c r="I66" s="355">
        <v>18.021999999999998</v>
      </c>
      <c r="J66" s="355">
        <v>17.055</v>
      </c>
      <c r="K66" s="355">
        <v>16.003</v>
      </c>
      <c r="L66" s="355">
        <v>15.363</v>
      </c>
      <c r="M66" s="356">
        <v>15.638</v>
      </c>
      <c r="N66" s="354">
        <v>15.686999999999999</v>
      </c>
      <c r="O66" s="355">
        <v>15.231999999999999</v>
      </c>
      <c r="P66" s="355">
        <v>14.661</v>
      </c>
      <c r="Q66" s="355">
        <v>13.95</v>
      </c>
      <c r="R66" s="355">
        <v>13.605</v>
      </c>
      <c r="S66" s="355">
        <v>13.667</v>
      </c>
      <c r="T66" s="355">
        <v>14.622</v>
      </c>
      <c r="U66" s="355">
        <v>14.74</v>
      </c>
      <c r="V66" s="355">
        <v>14.127000000000001</v>
      </c>
      <c r="W66" s="355">
        <v>13.311999999999999</v>
      </c>
      <c r="X66" s="355">
        <v>13.106999999999999</v>
      </c>
      <c r="Y66" s="356">
        <v>13.516</v>
      </c>
      <c r="Z66" s="351">
        <v>17.974916666666669</v>
      </c>
      <c r="AA66" s="351">
        <v>14.273916666666667</v>
      </c>
      <c r="AB66" s="357">
        <v>-3.7010000000000023</v>
      </c>
    </row>
    <row r="67" spans="1:28" ht="27.9" customHeight="1">
      <c r="A67" s="353" t="s">
        <v>3</v>
      </c>
      <c r="B67" s="354">
        <v>9.7270000000000003</v>
      </c>
      <c r="C67" s="355">
        <v>9.4730000000000008</v>
      </c>
      <c r="D67" s="355">
        <v>8.8989999999999991</v>
      </c>
      <c r="E67" s="355">
        <v>8.1189999999999998</v>
      </c>
      <c r="F67" s="355">
        <v>7.5490000000000004</v>
      </c>
      <c r="G67" s="355">
        <v>7.3010000000000002</v>
      </c>
      <c r="H67" s="355">
        <v>7.641</v>
      </c>
      <c r="I67" s="355">
        <v>7.6120000000000001</v>
      </c>
      <c r="J67" s="355">
        <v>7.0890000000000004</v>
      </c>
      <c r="K67" s="355">
        <v>6.7530000000000001</v>
      </c>
      <c r="L67" s="355">
        <v>6.7220000000000004</v>
      </c>
      <c r="M67" s="356">
        <v>7.0350000000000001</v>
      </c>
      <c r="N67" s="354">
        <v>7.1870000000000003</v>
      </c>
      <c r="O67" s="355">
        <v>6.9630000000000001</v>
      </c>
      <c r="P67" s="355">
        <v>6.5090000000000003</v>
      </c>
      <c r="Q67" s="355">
        <v>5.9429999999999996</v>
      </c>
      <c r="R67" s="355">
        <v>5.4539999999999997</v>
      </c>
      <c r="S67" s="355">
        <v>5.1509999999999998</v>
      </c>
      <c r="T67" s="355">
        <v>5.5389999999999997</v>
      </c>
      <c r="U67" s="355">
        <v>5.54</v>
      </c>
      <c r="V67" s="355">
        <v>5.3140000000000001</v>
      </c>
      <c r="W67" s="355">
        <v>5.173</v>
      </c>
      <c r="X67" s="355">
        <v>5.226</v>
      </c>
      <c r="Y67" s="356">
        <v>5.6029999999999998</v>
      </c>
      <c r="Z67" s="351">
        <v>7.9385833333333329</v>
      </c>
      <c r="AA67" s="351">
        <v>5.8598333333333334</v>
      </c>
      <c r="AB67" s="357">
        <v>-2.0787499999999994</v>
      </c>
    </row>
    <row r="68" spans="1:28" ht="27.9" customHeight="1">
      <c r="A68" s="353" t="s">
        <v>4</v>
      </c>
      <c r="B68" s="354">
        <v>7.5830000000000002</v>
      </c>
      <c r="C68" s="355">
        <v>7.27</v>
      </c>
      <c r="D68" s="355">
        <v>6.8170000000000002</v>
      </c>
      <c r="E68" s="355">
        <v>6.2880000000000003</v>
      </c>
      <c r="F68" s="355">
        <v>6.0579999999999998</v>
      </c>
      <c r="G68" s="355">
        <v>5.9859999999999998</v>
      </c>
      <c r="H68" s="355">
        <v>6.2889999999999997</v>
      </c>
      <c r="I68" s="355">
        <v>6.2450000000000001</v>
      </c>
      <c r="J68" s="355">
        <v>5.7729999999999997</v>
      </c>
      <c r="K68" s="355">
        <v>5.36</v>
      </c>
      <c r="L68" s="355">
        <v>5.2430000000000003</v>
      </c>
      <c r="M68" s="356">
        <v>5.3710000000000004</v>
      </c>
      <c r="N68" s="354">
        <v>5.4089999999999998</v>
      </c>
      <c r="O68" s="355">
        <v>5.2210000000000001</v>
      </c>
      <c r="P68" s="355">
        <v>4.9260000000000002</v>
      </c>
      <c r="Q68" s="355">
        <v>4.6340000000000003</v>
      </c>
      <c r="R68" s="355">
        <v>4.3840000000000003</v>
      </c>
      <c r="S68" s="355">
        <v>4.3739999999999997</v>
      </c>
      <c r="T68" s="355">
        <v>4.7759999999999998</v>
      </c>
      <c r="U68" s="355">
        <v>4.91</v>
      </c>
      <c r="V68" s="355">
        <v>4.6180000000000003</v>
      </c>
      <c r="W68" s="355">
        <v>4.3170000000000002</v>
      </c>
      <c r="X68" s="355">
        <v>4.3090000000000002</v>
      </c>
      <c r="Y68" s="356">
        <v>4.5529999999999999</v>
      </c>
      <c r="Z68" s="351">
        <v>6.284416666666667</v>
      </c>
      <c r="AA68" s="351">
        <v>4.7366666666666672</v>
      </c>
      <c r="AB68" s="357">
        <v>-1.5477499999999997</v>
      </c>
    </row>
    <row r="69" spans="1:28" ht="27.9" customHeight="1">
      <c r="A69" s="353" t="s">
        <v>5</v>
      </c>
      <c r="B69" s="354">
        <v>5.7939999999999996</v>
      </c>
      <c r="C69" s="355">
        <v>5.6020000000000003</v>
      </c>
      <c r="D69" s="355">
        <v>5.2450000000000001</v>
      </c>
      <c r="E69" s="355">
        <v>4.9009999999999998</v>
      </c>
      <c r="F69" s="355">
        <v>4.5979999999999999</v>
      </c>
      <c r="G69" s="355">
        <v>4.4219999999999997</v>
      </c>
      <c r="H69" s="355">
        <v>4.3860000000000001</v>
      </c>
      <c r="I69" s="355">
        <v>4.2850000000000001</v>
      </c>
      <c r="J69" s="355">
        <v>4.0659999999999998</v>
      </c>
      <c r="K69" s="355">
        <v>3.7869999999999999</v>
      </c>
      <c r="L69" s="355">
        <v>3.641</v>
      </c>
      <c r="M69" s="356">
        <v>3.6829999999999998</v>
      </c>
      <c r="N69" s="354">
        <v>3.657</v>
      </c>
      <c r="O69" s="355">
        <v>3.569</v>
      </c>
      <c r="P69" s="355">
        <v>3.3690000000000002</v>
      </c>
      <c r="Q69" s="355">
        <v>3.2240000000000002</v>
      </c>
      <c r="R69" s="355">
        <v>3.12</v>
      </c>
      <c r="S69" s="355">
        <v>3.0579999999999998</v>
      </c>
      <c r="T69" s="355">
        <v>3.1850000000000001</v>
      </c>
      <c r="U69" s="355">
        <v>3.1960000000000002</v>
      </c>
      <c r="V69" s="355">
        <v>3.0550000000000002</v>
      </c>
      <c r="W69" s="355">
        <v>2.9809999999999999</v>
      </c>
      <c r="X69" s="355">
        <v>2.9780000000000002</v>
      </c>
      <c r="Y69" s="356">
        <v>3.1539999999999999</v>
      </c>
      <c r="Z69" s="351">
        <v>4.6245833333333328</v>
      </c>
      <c r="AA69" s="351">
        <v>3.2342083333333336</v>
      </c>
      <c r="AB69" s="357">
        <v>-1.3903749999999993</v>
      </c>
    </row>
    <row r="70" spans="1:28" ht="27.9" customHeight="1">
      <c r="A70" s="353" t="s">
        <v>6</v>
      </c>
      <c r="B70" s="354">
        <v>23.085999999999999</v>
      </c>
      <c r="C70" s="355">
        <v>22.696999999999999</v>
      </c>
      <c r="D70" s="355">
        <v>21.744</v>
      </c>
      <c r="E70" s="355">
        <v>20.853000000000002</v>
      </c>
      <c r="F70" s="355">
        <v>20.149000000000001</v>
      </c>
      <c r="G70" s="355">
        <v>19.585999999999999</v>
      </c>
      <c r="H70" s="355">
        <v>19.774999999999999</v>
      </c>
      <c r="I70" s="355">
        <v>19.199000000000002</v>
      </c>
      <c r="J70" s="355">
        <v>18.341999999999999</v>
      </c>
      <c r="K70" s="355">
        <v>17.263999999999999</v>
      </c>
      <c r="L70" s="355">
        <v>16.62</v>
      </c>
      <c r="M70" s="356">
        <v>16.643999999999998</v>
      </c>
      <c r="N70" s="354">
        <v>16.831</v>
      </c>
      <c r="O70" s="355">
        <v>16.645</v>
      </c>
      <c r="P70" s="355">
        <v>16.167000000000002</v>
      </c>
      <c r="Q70" s="355">
        <v>15.661</v>
      </c>
      <c r="R70" s="355">
        <v>15.163</v>
      </c>
      <c r="S70" s="355">
        <v>14.949</v>
      </c>
      <c r="T70" s="355">
        <v>15.343</v>
      </c>
      <c r="U70" s="355">
        <v>15.367000000000001</v>
      </c>
      <c r="V70" s="355">
        <v>14.942</v>
      </c>
      <c r="W70" s="355">
        <v>14.273</v>
      </c>
      <c r="X70" s="355">
        <v>14.01</v>
      </c>
      <c r="Y70" s="356">
        <v>14.378</v>
      </c>
      <c r="Z70" s="351">
        <v>19.933</v>
      </c>
      <c r="AA70" s="351">
        <v>15.405166666666666</v>
      </c>
      <c r="AB70" s="357">
        <v>-4.5278333333333336</v>
      </c>
    </row>
    <row r="71" spans="1:28" ht="27.9" customHeight="1">
      <c r="A71" s="353" t="s">
        <v>7</v>
      </c>
      <c r="B71" s="354">
        <v>8.4450000000000003</v>
      </c>
      <c r="C71" s="355">
        <v>8.2439999999999998</v>
      </c>
      <c r="D71" s="355">
        <v>7.9829999999999997</v>
      </c>
      <c r="E71" s="355">
        <v>7.6260000000000003</v>
      </c>
      <c r="F71" s="355">
        <v>7.2930000000000001</v>
      </c>
      <c r="G71" s="355">
        <v>7.125</v>
      </c>
      <c r="H71" s="355">
        <v>7.4130000000000003</v>
      </c>
      <c r="I71" s="355">
        <v>7.2960000000000003</v>
      </c>
      <c r="J71" s="355">
        <v>6.92</v>
      </c>
      <c r="K71" s="355">
        <v>6.524</v>
      </c>
      <c r="L71" s="355">
        <v>6.2370000000000001</v>
      </c>
      <c r="M71" s="356">
        <v>6.2560000000000002</v>
      </c>
      <c r="N71" s="354">
        <v>6.1669999999999998</v>
      </c>
      <c r="O71" s="355">
        <v>5.9809999999999999</v>
      </c>
      <c r="P71" s="355">
        <v>5.7539999999999996</v>
      </c>
      <c r="Q71" s="355">
        <v>5.55</v>
      </c>
      <c r="R71" s="355">
        <v>5.375</v>
      </c>
      <c r="S71" s="355">
        <v>5.3819999999999997</v>
      </c>
      <c r="T71" s="355">
        <v>5.7290000000000001</v>
      </c>
      <c r="U71" s="355">
        <v>5.6989999999999998</v>
      </c>
      <c r="V71" s="355">
        <v>5.5010000000000003</v>
      </c>
      <c r="W71" s="355">
        <v>5.2779999999999996</v>
      </c>
      <c r="X71" s="355">
        <v>5.1390000000000002</v>
      </c>
      <c r="Y71" s="356">
        <v>5.298</v>
      </c>
      <c r="Z71" s="351">
        <v>7.3748333333333331</v>
      </c>
      <c r="AA71" s="351">
        <v>5.6109999999999998</v>
      </c>
      <c r="AB71" s="357">
        <v>-1.7638333333333334</v>
      </c>
    </row>
    <row r="72" spans="1:28" ht="27.9" customHeight="1">
      <c r="A72" s="353" t="s">
        <v>8</v>
      </c>
      <c r="B72" s="354">
        <v>6.9219999999999997</v>
      </c>
      <c r="C72" s="355">
        <v>6.6109999999999998</v>
      </c>
      <c r="D72" s="355">
        <v>6.3440000000000003</v>
      </c>
      <c r="E72" s="355">
        <v>5.92</v>
      </c>
      <c r="F72" s="355">
        <v>5.7149999999999999</v>
      </c>
      <c r="G72" s="355">
        <v>5.6669999999999998</v>
      </c>
      <c r="H72" s="355">
        <v>6.11</v>
      </c>
      <c r="I72" s="355">
        <v>6.0529999999999999</v>
      </c>
      <c r="J72" s="355">
        <v>5.5990000000000002</v>
      </c>
      <c r="K72" s="355">
        <v>5.335</v>
      </c>
      <c r="L72" s="355">
        <v>5.1529999999999996</v>
      </c>
      <c r="M72" s="356">
        <v>5.1449999999999996</v>
      </c>
      <c r="N72" s="354">
        <v>5.1070000000000002</v>
      </c>
      <c r="O72" s="355">
        <v>4.9219999999999997</v>
      </c>
      <c r="P72" s="355">
        <v>4.7050000000000001</v>
      </c>
      <c r="Q72" s="355">
        <v>4.4820000000000002</v>
      </c>
      <c r="R72" s="355">
        <v>4.367</v>
      </c>
      <c r="S72" s="355">
        <v>4.3639999999999999</v>
      </c>
      <c r="T72" s="355">
        <v>4.8170000000000002</v>
      </c>
      <c r="U72" s="355">
        <v>4.883</v>
      </c>
      <c r="V72" s="355">
        <v>4.5819999999999999</v>
      </c>
      <c r="W72" s="355">
        <v>4.4089999999999998</v>
      </c>
      <c r="X72" s="355">
        <v>4.3449999999999998</v>
      </c>
      <c r="Y72" s="356">
        <v>4.5599999999999996</v>
      </c>
      <c r="Z72" s="351">
        <v>5.9582916666666668</v>
      </c>
      <c r="AA72" s="351">
        <v>4.6529583333333333</v>
      </c>
      <c r="AB72" s="357">
        <v>-1.3053333333333335</v>
      </c>
    </row>
    <row r="73" spans="1:28" ht="27.9" customHeight="1">
      <c r="A73" s="353" t="s">
        <v>9</v>
      </c>
      <c r="B73" s="354">
        <v>6.9240000000000004</v>
      </c>
      <c r="C73" s="355">
        <v>6.6429999999999998</v>
      </c>
      <c r="D73" s="355">
        <v>6.2270000000000003</v>
      </c>
      <c r="E73" s="355">
        <v>5.6289999999999996</v>
      </c>
      <c r="F73" s="355">
        <v>5.2910000000000004</v>
      </c>
      <c r="G73" s="355">
        <v>5.2629999999999999</v>
      </c>
      <c r="H73" s="355">
        <v>5.8410000000000002</v>
      </c>
      <c r="I73" s="355">
        <v>5.8029999999999999</v>
      </c>
      <c r="J73" s="355">
        <v>5.1130000000000004</v>
      </c>
      <c r="K73" s="355">
        <v>4.7249999999999996</v>
      </c>
      <c r="L73" s="355">
        <v>4.6360000000000001</v>
      </c>
      <c r="M73" s="356">
        <v>4.8780000000000001</v>
      </c>
      <c r="N73" s="354">
        <v>4.8979999999999997</v>
      </c>
      <c r="O73" s="355">
        <v>4.681</v>
      </c>
      <c r="P73" s="355">
        <v>4.3810000000000002</v>
      </c>
      <c r="Q73" s="355">
        <v>3.988</v>
      </c>
      <c r="R73" s="355">
        <v>3.726</v>
      </c>
      <c r="S73" s="355">
        <v>3.6890000000000001</v>
      </c>
      <c r="T73" s="355">
        <v>4.1139999999999999</v>
      </c>
      <c r="U73" s="355">
        <v>4.1500000000000004</v>
      </c>
      <c r="V73" s="355">
        <v>3.7930000000000001</v>
      </c>
      <c r="W73" s="355">
        <v>3.585</v>
      </c>
      <c r="X73" s="355">
        <v>3.5939999999999999</v>
      </c>
      <c r="Y73" s="356">
        <v>3.8460000000000001</v>
      </c>
      <c r="Z73" s="351">
        <v>5.6710833333333328</v>
      </c>
      <c r="AA73" s="351">
        <v>4.0800833333333335</v>
      </c>
      <c r="AB73" s="357">
        <v>-1.5909999999999993</v>
      </c>
    </row>
    <row r="74" spans="1:28" ht="27.9" customHeight="1">
      <c r="A74" s="353" t="s">
        <v>10</v>
      </c>
      <c r="B74" s="354">
        <v>8.5239999999999991</v>
      </c>
      <c r="C74" s="355">
        <v>8.1319999999999997</v>
      </c>
      <c r="D74" s="355">
        <v>7.5750000000000002</v>
      </c>
      <c r="E74" s="355">
        <v>6.94</v>
      </c>
      <c r="F74" s="355">
        <v>6.6689999999999996</v>
      </c>
      <c r="G74" s="355">
        <v>6.6689999999999996</v>
      </c>
      <c r="H74" s="355">
        <v>7.0720000000000001</v>
      </c>
      <c r="I74" s="355">
        <v>7.12</v>
      </c>
      <c r="J74" s="355">
        <v>6.5910000000000002</v>
      </c>
      <c r="K74" s="355">
        <v>6.2389999999999999</v>
      </c>
      <c r="L74" s="355">
        <v>6.1239999999999997</v>
      </c>
      <c r="M74" s="356">
        <v>6.3840000000000003</v>
      </c>
      <c r="N74" s="354">
        <v>6.34</v>
      </c>
      <c r="O74" s="355">
        <v>6.2050000000000001</v>
      </c>
      <c r="P74" s="355">
        <v>5.8719999999999999</v>
      </c>
      <c r="Q74" s="355">
        <v>5.3869999999999996</v>
      </c>
      <c r="R74" s="355">
        <v>5.1429999999999998</v>
      </c>
      <c r="S74" s="355">
        <v>5.18</v>
      </c>
      <c r="T74" s="355">
        <v>5.6059999999999999</v>
      </c>
      <c r="U74" s="355">
        <v>5.6779999999999999</v>
      </c>
      <c r="V74" s="355">
        <v>5.3630000000000004</v>
      </c>
      <c r="W74" s="355">
        <v>5.0880000000000001</v>
      </c>
      <c r="X74" s="355">
        <v>5.0549999999999997</v>
      </c>
      <c r="Y74" s="356">
        <v>5.2450000000000001</v>
      </c>
      <c r="Z74" s="351">
        <v>7.1037916666666669</v>
      </c>
      <c r="AA74" s="351">
        <v>5.5609583333333328</v>
      </c>
      <c r="AB74" s="357">
        <v>-1.5428333333333342</v>
      </c>
    </row>
    <row r="75" spans="1:28" ht="27.9" customHeight="1">
      <c r="A75" s="353" t="s">
        <v>11</v>
      </c>
      <c r="B75" s="354">
        <v>24.47</v>
      </c>
      <c r="C75" s="355">
        <v>23.917000000000002</v>
      </c>
      <c r="D75" s="355">
        <v>22.914000000000001</v>
      </c>
      <c r="E75" s="355">
        <v>21.625</v>
      </c>
      <c r="F75" s="355">
        <v>20.731000000000002</v>
      </c>
      <c r="G75" s="355">
        <v>20.417999999999999</v>
      </c>
      <c r="H75" s="355">
        <v>21.306000000000001</v>
      </c>
      <c r="I75" s="355">
        <v>21.134</v>
      </c>
      <c r="J75" s="355">
        <v>19.951000000000001</v>
      </c>
      <c r="K75" s="355">
        <v>18.998999999999999</v>
      </c>
      <c r="L75" s="355">
        <v>18.614999999999998</v>
      </c>
      <c r="M75" s="356">
        <v>18.866</v>
      </c>
      <c r="N75" s="354">
        <v>18.872</v>
      </c>
      <c r="O75" s="355">
        <v>18.350999999999999</v>
      </c>
      <c r="P75" s="355">
        <v>17.603000000000002</v>
      </c>
      <c r="Q75" s="355">
        <v>16.77</v>
      </c>
      <c r="R75" s="355">
        <v>16.268000000000001</v>
      </c>
      <c r="S75" s="355">
        <v>16.207000000000001</v>
      </c>
      <c r="T75" s="355">
        <v>17.154</v>
      </c>
      <c r="U75" s="355">
        <v>17.273</v>
      </c>
      <c r="V75" s="355">
        <v>16.623999999999999</v>
      </c>
      <c r="W75" s="355">
        <v>16.016999999999999</v>
      </c>
      <c r="X75" s="355">
        <v>15.904999999999999</v>
      </c>
      <c r="Y75" s="356">
        <v>16.478999999999999</v>
      </c>
      <c r="Z75" s="351">
        <v>21.3215</v>
      </c>
      <c r="AA75" s="351">
        <v>17.059708333333333</v>
      </c>
      <c r="AB75" s="357">
        <v>-4.2617916666666673</v>
      </c>
    </row>
    <row r="76" spans="1:28" ht="27.9" customHeight="1">
      <c r="A76" s="353" t="s">
        <v>12</v>
      </c>
      <c r="B76" s="354">
        <v>12.779</v>
      </c>
      <c r="C76" s="355">
        <v>12.452</v>
      </c>
      <c r="D76" s="355">
        <v>11.829000000000001</v>
      </c>
      <c r="E76" s="355">
        <v>11.236000000000001</v>
      </c>
      <c r="F76" s="355">
        <v>10.782</v>
      </c>
      <c r="G76" s="355">
        <v>10.374000000000001</v>
      </c>
      <c r="H76" s="355">
        <v>10.782999999999999</v>
      </c>
      <c r="I76" s="355">
        <v>10.585000000000001</v>
      </c>
      <c r="J76" s="355">
        <v>9.9250000000000007</v>
      </c>
      <c r="K76" s="355">
        <v>9.6300000000000008</v>
      </c>
      <c r="L76" s="355">
        <v>9.3140000000000001</v>
      </c>
      <c r="M76" s="356">
        <v>9.4879999999999995</v>
      </c>
      <c r="N76" s="354">
        <v>9.3330000000000002</v>
      </c>
      <c r="O76" s="355">
        <v>8.9700000000000006</v>
      </c>
      <c r="P76" s="355">
        <v>8.423</v>
      </c>
      <c r="Q76" s="355">
        <v>7.8979999999999997</v>
      </c>
      <c r="R76" s="355">
        <v>7.5410000000000004</v>
      </c>
      <c r="S76" s="355">
        <v>7.3879999999999999</v>
      </c>
      <c r="T76" s="355">
        <v>7.6920000000000002</v>
      </c>
      <c r="U76" s="355">
        <v>7.7039999999999997</v>
      </c>
      <c r="V76" s="355">
        <v>7.26</v>
      </c>
      <c r="W76" s="355">
        <v>6.984</v>
      </c>
      <c r="X76" s="355">
        <v>6.94</v>
      </c>
      <c r="Y76" s="356">
        <v>7.2130000000000001</v>
      </c>
      <c r="Z76" s="351">
        <v>10.902458333333334</v>
      </c>
      <c r="AA76" s="351">
        <v>7.8736249999999997</v>
      </c>
      <c r="AB76" s="357">
        <v>-3.0288333333333339</v>
      </c>
    </row>
    <row r="77" spans="1:28" ht="27.9" customHeight="1">
      <c r="A77" s="353" t="s">
        <v>13</v>
      </c>
      <c r="B77" s="354">
        <v>9.5060000000000002</v>
      </c>
      <c r="C77" s="355">
        <v>9.19</v>
      </c>
      <c r="D77" s="355">
        <v>8.5719999999999992</v>
      </c>
      <c r="E77" s="355">
        <v>8.0210000000000008</v>
      </c>
      <c r="F77" s="355">
        <v>7.6020000000000003</v>
      </c>
      <c r="G77" s="355">
        <v>7.4809999999999999</v>
      </c>
      <c r="H77" s="355">
        <v>7.9790000000000001</v>
      </c>
      <c r="I77" s="355">
        <v>7.7430000000000003</v>
      </c>
      <c r="J77" s="355">
        <v>7.1470000000000002</v>
      </c>
      <c r="K77" s="355">
        <v>6.7210000000000001</v>
      </c>
      <c r="L77" s="355">
        <v>6.5</v>
      </c>
      <c r="M77" s="356">
        <v>6.5970000000000004</v>
      </c>
      <c r="N77" s="354">
        <v>6.5780000000000003</v>
      </c>
      <c r="O77" s="355">
        <v>6.3079999999999998</v>
      </c>
      <c r="P77" s="355">
        <v>6.0010000000000003</v>
      </c>
      <c r="Q77" s="355">
        <v>5.65</v>
      </c>
      <c r="R77" s="355">
        <v>5.47</v>
      </c>
      <c r="S77" s="355">
        <v>5.3860000000000001</v>
      </c>
      <c r="T77" s="355">
        <v>5.907</v>
      </c>
      <c r="U77" s="355">
        <v>5.9210000000000003</v>
      </c>
      <c r="V77" s="355">
        <v>5.5549999999999997</v>
      </c>
      <c r="W77" s="355">
        <v>5.1779999999999999</v>
      </c>
      <c r="X77" s="355">
        <v>5.0410000000000004</v>
      </c>
      <c r="Y77" s="356">
        <v>5.2370000000000001</v>
      </c>
      <c r="Z77" s="351">
        <v>7.8809166666666668</v>
      </c>
      <c r="AA77" s="351">
        <v>5.7426666666666666</v>
      </c>
      <c r="AB77" s="357">
        <v>-2.1382500000000002</v>
      </c>
    </row>
    <row r="78" spans="1:28" ht="27.9" customHeight="1" thickBot="1">
      <c r="A78" s="358" t="s">
        <v>14</v>
      </c>
      <c r="B78" s="359">
        <v>30.335999999999999</v>
      </c>
      <c r="C78" s="360">
        <v>29.768000000000001</v>
      </c>
      <c r="D78" s="360">
        <v>28.861000000000001</v>
      </c>
      <c r="E78" s="360">
        <v>27.998000000000001</v>
      </c>
      <c r="F78" s="360">
        <v>27.286999999999999</v>
      </c>
      <c r="G78" s="355">
        <v>26.827999999999999</v>
      </c>
      <c r="H78" s="360">
        <v>27.518999999999998</v>
      </c>
      <c r="I78" s="360">
        <v>26.975999999999999</v>
      </c>
      <c r="J78" s="360">
        <v>25.759</v>
      </c>
      <c r="K78" s="360">
        <v>24.376999999999999</v>
      </c>
      <c r="L78" s="360">
        <v>23.44</v>
      </c>
      <c r="M78" s="361">
        <v>23.402000000000001</v>
      </c>
      <c r="N78" s="359">
        <v>23.257999999999999</v>
      </c>
      <c r="O78" s="360">
        <v>22.527999999999999</v>
      </c>
      <c r="P78" s="360">
        <v>21.788</v>
      </c>
      <c r="Q78" s="360">
        <v>21.239000000000001</v>
      </c>
      <c r="R78" s="360">
        <v>20.628</v>
      </c>
      <c r="S78" s="355">
        <v>20.193000000000001</v>
      </c>
      <c r="T78" s="360">
        <v>20.984000000000002</v>
      </c>
      <c r="U78" s="360">
        <v>20.734000000000002</v>
      </c>
      <c r="V78" s="360">
        <v>20.009</v>
      </c>
      <c r="W78" s="360">
        <v>19.236000000000001</v>
      </c>
      <c r="X78" s="360">
        <v>18.751000000000001</v>
      </c>
      <c r="Y78" s="361">
        <v>19.091000000000001</v>
      </c>
      <c r="Z78" s="351">
        <v>27.182333333333332</v>
      </c>
      <c r="AA78" s="351">
        <v>20.882874999999999</v>
      </c>
      <c r="AB78" s="357">
        <v>-6.2994583333333338</v>
      </c>
    </row>
    <row r="79" spans="1:28" ht="27.9" customHeight="1" thickBot="1">
      <c r="A79" s="358" t="s">
        <v>15</v>
      </c>
      <c r="B79" s="362">
        <v>190.44300000000001</v>
      </c>
      <c r="C79" s="363">
        <v>185.39</v>
      </c>
      <c r="D79" s="363">
        <v>176.976</v>
      </c>
      <c r="E79" s="364">
        <v>167.66399999999999</v>
      </c>
      <c r="F79" s="364">
        <v>161.30600000000001</v>
      </c>
      <c r="G79" s="364">
        <v>158.327</v>
      </c>
      <c r="H79" s="363">
        <v>164.93</v>
      </c>
      <c r="I79" s="363">
        <v>162.46799999999999</v>
      </c>
      <c r="J79" s="363">
        <v>152.571</v>
      </c>
      <c r="K79" s="363">
        <v>144.16399999999999</v>
      </c>
      <c r="L79" s="363">
        <v>139.35900000000001</v>
      </c>
      <c r="M79" s="365">
        <v>140.88</v>
      </c>
      <c r="N79" s="362">
        <v>140.72200000000001</v>
      </c>
      <c r="O79" s="363">
        <v>136.60499999999999</v>
      </c>
      <c r="P79" s="363">
        <v>130.709</v>
      </c>
      <c r="Q79" s="364">
        <v>124.577</v>
      </c>
      <c r="R79" s="364">
        <v>120.334</v>
      </c>
      <c r="S79" s="364">
        <v>119.11199999999999</v>
      </c>
      <c r="T79" s="363">
        <v>126.396</v>
      </c>
      <c r="U79" s="363">
        <v>126.91200000000001</v>
      </c>
      <c r="V79" s="363">
        <v>121.328</v>
      </c>
      <c r="W79" s="363">
        <v>115.98099999999999</v>
      </c>
      <c r="X79" s="363">
        <v>114.069</v>
      </c>
      <c r="Y79" s="365">
        <v>117.822</v>
      </c>
      <c r="Z79" s="366">
        <v>164.16966666666664</v>
      </c>
      <c r="AA79" s="366">
        <v>125.508</v>
      </c>
      <c r="AB79" s="367">
        <v>-38.661666666666648</v>
      </c>
    </row>
    <row r="80" spans="1:28" ht="21" customHeight="1">
      <c r="A80" s="368" t="s">
        <v>374</v>
      </c>
      <c r="B80" s="369"/>
      <c r="C80" s="369"/>
      <c r="D80" s="369"/>
      <c r="E80" s="369"/>
      <c r="F80" s="369"/>
      <c r="G80" s="369"/>
      <c r="H80" s="369"/>
      <c r="I80" s="369"/>
      <c r="J80" s="369"/>
      <c r="K80" s="369"/>
      <c r="L80" s="369"/>
      <c r="M80" s="369"/>
      <c r="N80" s="369"/>
      <c r="O80" s="369"/>
      <c r="P80" s="369"/>
      <c r="Q80" s="369"/>
      <c r="R80" s="369"/>
      <c r="S80" s="369"/>
      <c r="T80" s="369"/>
      <c r="U80" s="369"/>
      <c r="V80" s="369"/>
      <c r="W80" s="369"/>
      <c r="X80" s="369"/>
      <c r="Y80" s="369"/>
      <c r="Z80" s="369"/>
      <c r="AA80" s="369"/>
      <c r="AB80" s="369"/>
    </row>
    <row r="81" spans="1:28" s="371" customFormat="1" ht="39" customHeight="1" thickBot="1">
      <c r="A81" s="639" t="s">
        <v>114</v>
      </c>
      <c r="B81" s="639"/>
      <c r="C81" s="639"/>
      <c r="D81" s="639"/>
      <c r="E81" s="639"/>
      <c r="F81" s="639"/>
      <c r="G81" s="639"/>
      <c r="H81" s="639"/>
      <c r="I81" s="639"/>
      <c r="J81" s="639"/>
      <c r="K81" s="639"/>
      <c r="L81" s="639"/>
      <c r="M81" s="639"/>
      <c r="N81" s="639"/>
      <c r="O81" s="639"/>
      <c r="P81" s="639"/>
      <c r="Q81" s="639"/>
      <c r="R81" s="639"/>
      <c r="S81" s="639"/>
      <c r="T81" s="639"/>
      <c r="U81" s="639"/>
      <c r="V81" s="639"/>
      <c r="W81" s="639"/>
      <c r="X81" s="639"/>
      <c r="Y81" s="639"/>
      <c r="Z81" s="639"/>
      <c r="AA81" s="639"/>
      <c r="AB81" s="639"/>
    </row>
    <row r="82" spans="1:28" ht="27.9" customHeight="1" thickBot="1">
      <c r="A82" s="631" t="s">
        <v>155</v>
      </c>
      <c r="B82" s="633">
        <v>2017</v>
      </c>
      <c r="C82" s="634"/>
      <c r="D82" s="634"/>
      <c r="E82" s="634"/>
      <c r="F82" s="634"/>
      <c r="G82" s="634"/>
      <c r="H82" s="634"/>
      <c r="I82" s="634"/>
      <c r="J82" s="634"/>
      <c r="K82" s="634"/>
      <c r="L82" s="634"/>
      <c r="M82" s="635"/>
      <c r="N82" s="633">
        <v>2018</v>
      </c>
      <c r="O82" s="634"/>
      <c r="P82" s="634"/>
      <c r="Q82" s="634"/>
      <c r="R82" s="634"/>
      <c r="S82" s="634"/>
      <c r="T82" s="634"/>
      <c r="U82" s="634"/>
      <c r="V82" s="634"/>
      <c r="W82" s="634"/>
      <c r="X82" s="634"/>
      <c r="Y82" s="635"/>
      <c r="Z82" s="636" t="s">
        <v>373</v>
      </c>
      <c r="AA82" s="637"/>
      <c r="AB82" s="638"/>
    </row>
    <row r="83" spans="1:28" ht="27.9" customHeight="1" thickBot="1">
      <c r="A83" s="632"/>
      <c r="B83" s="343">
        <v>1</v>
      </c>
      <c r="C83" s="344">
        <v>2</v>
      </c>
      <c r="D83" s="344">
        <v>3</v>
      </c>
      <c r="E83" s="344">
        <v>4</v>
      </c>
      <c r="F83" s="344">
        <v>5</v>
      </c>
      <c r="G83" s="344">
        <v>6</v>
      </c>
      <c r="H83" s="344">
        <v>7</v>
      </c>
      <c r="I83" s="344">
        <v>8</v>
      </c>
      <c r="J83" s="344">
        <v>9</v>
      </c>
      <c r="K83" s="344">
        <v>10</v>
      </c>
      <c r="L83" s="344">
        <v>11</v>
      </c>
      <c r="M83" s="345">
        <v>12</v>
      </c>
      <c r="N83" s="343">
        <v>1</v>
      </c>
      <c r="O83" s="344">
        <v>2</v>
      </c>
      <c r="P83" s="344">
        <v>3</v>
      </c>
      <c r="Q83" s="344">
        <v>4</v>
      </c>
      <c r="R83" s="344">
        <v>5</v>
      </c>
      <c r="S83" s="344">
        <v>6</v>
      </c>
      <c r="T83" s="344">
        <v>7</v>
      </c>
      <c r="U83" s="344">
        <v>8</v>
      </c>
      <c r="V83" s="344">
        <v>9</v>
      </c>
      <c r="W83" s="344">
        <v>10</v>
      </c>
      <c r="X83" s="344">
        <v>11</v>
      </c>
      <c r="Y83" s="345">
        <v>12</v>
      </c>
      <c r="Z83" s="505">
        <v>2017</v>
      </c>
      <c r="AA83" s="505">
        <v>2018</v>
      </c>
      <c r="AB83" s="346" t="s">
        <v>111</v>
      </c>
    </row>
    <row r="84" spans="1:28" ht="27.9" customHeight="1">
      <c r="A84" s="347" t="s">
        <v>1</v>
      </c>
      <c r="B84" s="349">
        <v>21.931000000000001</v>
      </c>
      <c r="C84" s="348">
        <v>24.379000000000001</v>
      </c>
      <c r="D84" s="348">
        <v>26.431000000000001</v>
      </c>
      <c r="E84" s="348">
        <v>28.888000000000002</v>
      </c>
      <c r="F84" s="348">
        <v>33.698999999999998</v>
      </c>
      <c r="G84" s="348">
        <v>35.482999999999997</v>
      </c>
      <c r="H84" s="348">
        <v>37.374000000000002</v>
      </c>
      <c r="I84" s="348">
        <v>38.774999999999999</v>
      </c>
      <c r="J84" s="348">
        <v>38.402999999999999</v>
      </c>
      <c r="K84" s="348">
        <v>39.460999999999999</v>
      </c>
      <c r="L84" s="348">
        <v>41.381</v>
      </c>
      <c r="M84" s="350">
        <v>42.38</v>
      </c>
      <c r="N84" s="349">
        <v>44.22</v>
      </c>
      <c r="O84" s="348">
        <v>46.078000000000003</v>
      </c>
      <c r="P84" s="348">
        <v>48.466999999999999</v>
      </c>
      <c r="Q84" s="348">
        <v>51.023000000000003</v>
      </c>
      <c r="R84" s="348">
        <v>54.7</v>
      </c>
      <c r="S84" s="348">
        <v>59.424999999999997</v>
      </c>
      <c r="T84" s="348">
        <v>62.283999999999999</v>
      </c>
      <c r="U84" s="348">
        <v>62.902999999999999</v>
      </c>
      <c r="V84" s="348">
        <v>61.69</v>
      </c>
      <c r="W84" s="348">
        <v>63.180999999999997</v>
      </c>
      <c r="X84" s="348">
        <v>65.009</v>
      </c>
      <c r="Y84" s="350">
        <v>67.322999999999993</v>
      </c>
      <c r="Z84" s="351">
        <v>33.160166666666662</v>
      </c>
      <c r="AA84" s="351">
        <v>56.152625</v>
      </c>
      <c r="AB84" s="352">
        <v>22.992458333333339</v>
      </c>
    </row>
    <row r="85" spans="1:28" ht="27.9" customHeight="1">
      <c r="A85" s="353" t="s">
        <v>2</v>
      </c>
      <c r="B85" s="354">
        <v>18.271000000000001</v>
      </c>
      <c r="C85" s="355">
        <v>19.574000000000002</v>
      </c>
      <c r="D85" s="355">
        <v>19.097999999999999</v>
      </c>
      <c r="E85" s="355">
        <v>19.617999999999999</v>
      </c>
      <c r="F85" s="355">
        <v>22.238</v>
      </c>
      <c r="G85" s="355">
        <v>23.672999999999998</v>
      </c>
      <c r="H85" s="355">
        <v>23.48</v>
      </c>
      <c r="I85" s="355">
        <v>25.81</v>
      </c>
      <c r="J85" s="355">
        <v>27.007000000000001</v>
      </c>
      <c r="K85" s="355">
        <v>28.702000000000002</v>
      </c>
      <c r="L85" s="355">
        <v>29.588999999999999</v>
      </c>
      <c r="M85" s="356">
        <v>30.321000000000002</v>
      </c>
      <c r="N85" s="354">
        <v>32.232999999999997</v>
      </c>
      <c r="O85" s="355">
        <v>34.1</v>
      </c>
      <c r="P85" s="355">
        <v>37.036000000000001</v>
      </c>
      <c r="Q85" s="355">
        <v>39.104999999999997</v>
      </c>
      <c r="R85" s="355">
        <v>39.066000000000003</v>
      </c>
      <c r="S85" s="355">
        <v>41.938000000000002</v>
      </c>
      <c r="T85" s="355">
        <v>41.564999999999998</v>
      </c>
      <c r="U85" s="355">
        <v>42.18</v>
      </c>
      <c r="V85" s="355">
        <v>43.298000000000002</v>
      </c>
      <c r="W85" s="355">
        <v>44.152999999999999</v>
      </c>
      <c r="X85" s="355">
        <v>45.69</v>
      </c>
      <c r="Y85" s="356">
        <v>48.070999999999998</v>
      </c>
      <c r="Z85" s="351">
        <v>23.462125</v>
      </c>
      <c r="AA85" s="351">
        <v>39.963333333333338</v>
      </c>
      <c r="AB85" s="357">
        <v>16.501208333333338</v>
      </c>
    </row>
    <row r="86" spans="1:28" ht="27.9" customHeight="1">
      <c r="A86" s="353" t="s">
        <v>3</v>
      </c>
      <c r="B86" s="354">
        <v>9.7449999999999992</v>
      </c>
      <c r="C86" s="355">
        <v>9.7159999999999993</v>
      </c>
      <c r="D86" s="355">
        <v>9.9670000000000005</v>
      </c>
      <c r="E86" s="355">
        <v>10.425000000000001</v>
      </c>
      <c r="F86" s="355">
        <v>11.494999999999999</v>
      </c>
      <c r="G86" s="355">
        <v>12.31</v>
      </c>
      <c r="H86" s="355">
        <v>12.458</v>
      </c>
      <c r="I86" s="355">
        <v>12.863</v>
      </c>
      <c r="J86" s="355">
        <v>13.712999999999999</v>
      </c>
      <c r="K86" s="355">
        <v>13.648</v>
      </c>
      <c r="L86" s="355">
        <v>13.718</v>
      </c>
      <c r="M86" s="356">
        <v>13.833</v>
      </c>
      <c r="N86" s="354">
        <v>14.55</v>
      </c>
      <c r="O86" s="355">
        <v>14.696999999999999</v>
      </c>
      <c r="P86" s="355">
        <v>14.999000000000001</v>
      </c>
      <c r="Q86" s="355">
        <v>16.045000000000002</v>
      </c>
      <c r="R86" s="355">
        <v>16.920999999999999</v>
      </c>
      <c r="S86" s="355">
        <v>18.481000000000002</v>
      </c>
      <c r="T86" s="355">
        <v>18.847000000000001</v>
      </c>
      <c r="U86" s="355">
        <v>19.077000000000002</v>
      </c>
      <c r="V86" s="355">
        <v>18.835999999999999</v>
      </c>
      <c r="W86" s="355">
        <v>18.111000000000001</v>
      </c>
      <c r="X86" s="355">
        <v>18.012</v>
      </c>
      <c r="Y86" s="356">
        <v>17.574999999999999</v>
      </c>
      <c r="Z86" s="351">
        <v>11.808624999999999</v>
      </c>
      <c r="AA86" s="351">
        <v>17.023333333333333</v>
      </c>
      <c r="AB86" s="357">
        <v>5.2147083333333342</v>
      </c>
    </row>
    <row r="87" spans="1:28" ht="27.9" customHeight="1">
      <c r="A87" s="353" t="s">
        <v>4</v>
      </c>
      <c r="B87" s="354">
        <v>9.9849999999999994</v>
      </c>
      <c r="C87" s="355">
        <v>9.8659999999999997</v>
      </c>
      <c r="D87" s="355">
        <v>11.343999999999999</v>
      </c>
      <c r="E87" s="355">
        <v>12.297000000000001</v>
      </c>
      <c r="F87" s="355">
        <v>12.868</v>
      </c>
      <c r="G87" s="355">
        <v>13.936999999999999</v>
      </c>
      <c r="H87" s="355">
        <v>15.023999999999999</v>
      </c>
      <c r="I87" s="355">
        <v>16.638999999999999</v>
      </c>
      <c r="J87" s="355">
        <v>17.306999999999999</v>
      </c>
      <c r="K87" s="355">
        <v>18.670999999999999</v>
      </c>
      <c r="L87" s="355">
        <v>20.061</v>
      </c>
      <c r="M87" s="356">
        <v>20.396000000000001</v>
      </c>
      <c r="N87" s="354">
        <v>22.318999999999999</v>
      </c>
      <c r="O87" s="355">
        <v>22.472999999999999</v>
      </c>
      <c r="P87" s="355">
        <v>24.21</v>
      </c>
      <c r="Q87" s="355">
        <v>25.548999999999999</v>
      </c>
      <c r="R87" s="355">
        <v>28.536000000000001</v>
      </c>
      <c r="S87" s="355">
        <v>31.622</v>
      </c>
      <c r="T87" s="355">
        <v>32.697000000000003</v>
      </c>
      <c r="U87" s="355">
        <v>32.445999999999998</v>
      </c>
      <c r="V87" s="355">
        <v>32.802</v>
      </c>
      <c r="W87" s="355">
        <v>32.898000000000003</v>
      </c>
      <c r="X87" s="355">
        <v>34.344000000000001</v>
      </c>
      <c r="Y87" s="356">
        <v>34.866</v>
      </c>
      <c r="Z87" s="351">
        <v>14.441833333333333</v>
      </c>
      <c r="AA87" s="351">
        <v>28.960583333333332</v>
      </c>
      <c r="AB87" s="357">
        <v>14.518749999999999</v>
      </c>
    </row>
    <row r="88" spans="1:28" ht="27.9" customHeight="1">
      <c r="A88" s="353" t="s">
        <v>5</v>
      </c>
      <c r="B88" s="354">
        <v>3.9169999999999998</v>
      </c>
      <c r="C88" s="355">
        <v>4.1779999999999999</v>
      </c>
      <c r="D88" s="355">
        <v>4.4850000000000003</v>
      </c>
      <c r="E88" s="355">
        <v>4.7869999999999999</v>
      </c>
      <c r="F88" s="355">
        <v>5.2679999999999998</v>
      </c>
      <c r="G88" s="355">
        <v>5.4790000000000001</v>
      </c>
      <c r="H88" s="355">
        <v>5.6559999999999997</v>
      </c>
      <c r="I88" s="355">
        <v>6.056</v>
      </c>
      <c r="J88" s="355">
        <v>6.2430000000000003</v>
      </c>
      <c r="K88" s="355">
        <v>6.5570000000000004</v>
      </c>
      <c r="L88" s="355">
        <v>6.5439999999999996</v>
      </c>
      <c r="M88" s="356">
        <v>6.5030000000000001</v>
      </c>
      <c r="N88" s="354">
        <v>7.0640000000000001</v>
      </c>
      <c r="O88" s="355">
        <v>6.9969999999999999</v>
      </c>
      <c r="P88" s="355">
        <v>7.4710000000000001</v>
      </c>
      <c r="Q88" s="355">
        <v>7.8310000000000004</v>
      </c>
      <c r="R88" s="355">
        <v>8.1760000000000002</v>
      </c>
      <c r="S88" s="355">
        <v>8.2390000000000008</v>
      </c>
      <c r="T88" s="355">
        <v>8.6240000000000006</v>
      </c>
      <c r="U88" s="355">
        <v>8.7149999999999999</v>
      </c>
      <c r="V88" s="355">
        <v>8.4930000000000003</v>
      </c>
      <c r="W88" s="355">
        <v>8.2439999999999998</v>
      </c>
      <c r="X88" s="355">
        <v>8.3439999999999994</v>
      </c>
      <c r="Y88" s="356">
        <v>8.1430000000000007</v>
      </c>
      <c r="Z88" s="351">
        <v>5.3550416666666667</v>
      </c>
      <c r="AA88" s="351">
        <v>7.9600833333333334</v>
      </c>
      <c r="AB88" s="357">
        <v>2.6050416666666667</v>
      </c>
    </row>
    <row r="89" spans="1:28" ht="27.9" customHeight="1">
      <c r="A89" s="353" t="s">
        <v>6</v>
      </c>
      <c r="B89" s="354">
        <v>7.9080000000000004</v>
      </c>
      <c r="C89" s="355">
        <v>8.3879999999999999</v>
      </c>
      <c r="D89" s="355">
        <v>8.4510000000000005</v>
      </c>
      <c r="E89" s="355">
        <v>9.0440000000000005</v>
      </c>
      <c r="F89" s="355">
        <v>9.4269999999999996</v>
      </c>
      <c r="G89" s="355">
        <v>10.069000000000001</v>
      </c>
      <c r="H89" s="355">
        <v>9.8369999999999997</v>
      </c>
      <c r="I89" s="355">
        <v>10.224</v>
      </c>
      <c r="J89" s="355">
        <v>10.616</v>
      </c>
      <c r="K89" s="355">
        <v>10.657999999999999</v>
      </c>
      <c r="L89" s="355">
        <v>10.912000000000001</v>
      </c>
      <c r="M89" s="356">
        <v>10.808</v>
      </c>
      <c r="N89" s="354">
        <v>10.952</v>
      </c>
      <c r="O89" s="355">
        <v>11.670999999999999</v>
      </c>
      <c r="P89" s="355">
        <v>12.212999999999999</v>
      </c>
      <c r="Q89" s="355">
        <v>12.214</v>
      </c>
      <c r="R89" s="355">
        <v>12.888999999999999</v>
      </c>
      <c r="S89" s="355">
        <v>13.845000000000001</v>
      </c>
      <c r="T89" s="355">
        <v>14.134</v>
      </c>
      <c r="U89" s="355">
        <v>14.645</v>
      </c>
      <c r="V89" s="355">
        <v>15.08</v>
      </c>
      <c r="W89" s="355">
        <v>15.278</v>
      </c>
      <c r="X89" s="355">
        <v>15.619</v>
      </c>
      <c r="Y89" s="356">
        <v>14.98</v>
      </c>
      <c r="Z89" s="351">
        <v>9.5629166666666663</v>
      </c>
      <c r="AA89" s="351">
        <v>13.452833333333334</v>
      </c>
      <c r="AB89" s="357">
        <v>3.889916666666668</v>
      </c>
    </row>
    <row r="90" spans="1:28" ht="27.9" customHeight="1">
      <c r="A90" s="353" t="s">
        <v>7</v>
      </c>
      <c r="B90" s="354">
        <v>5.7430000000000003</v>
      </c>
      <c r="C90" s="355">
        <v>5.601</v>
      </c>
      <c r="D90" s="355">
        <v>6.4130000000000003</v>
      </c>
      <c r="E90" s="355">
        <v>6.6340000000000003</v>
      </c>
      <c r="F90" s="355">
        <v>6.9889999999999999</v>
      </c>
      <c r="G90" s="355">
        <v>7.6740000000000004</v>
      </c>
      <c r="H90" s="355">
        <v>7.8369999999999997</v>
      </c>
      <c r="I90" s="355">
        <v>7.9909999999999997</v>
      </c>
      <c r="J90" s="355">
        <v>8.5960000000000001</v>
      </c>
      <c r="K90" s="355">
        <v>8.3130000000000006</v>
      </c>
      <c r="L90" s="355">
        <v>8.2219999999999995</v>
      </c>
      <c r="M90" s="356">
        <v>8.6739999999999995</v>
      </c>
      <c r="N90" s="354">
        <v>9.0350000000000001</v>
      </c>
      <c r="O90" s="355">
        <v>9.39</v>
      </c>
      <c r="P90" s="355">
        <v>9.9879999999999995</v>
      </c>
      <c r="Q90" s="355">
        <v>10.260999999999999</v>
      </c>
      <c r="R90" s="355">
        <v>10.634</v>
      </c>
      <c r="S90" s="355">
        <v>11.057</v>
      </c>
      <c r="T90" s="355">
        <v>11.163</v>
      </c>
      <c r="U90" s="355">
        <v>11.305</v>
      </c>
      <c r="V90" s="355">
        <v>11.246</v>
      </c>
      <c r="W90" s="355">
        <v>10.839</v>
      </c>
      <c r="X90" s="355">
        <v>11.010999999999999</v>
      </c>
      <c r="Y90" s="356">
        <v>11.03</v>
      </c>
      <c r="Z90" s="351">
        <v>7.2627916666666668</v>
      </c>
      <c r="AA90" s="351">
        <v>10.48175</v>
      </c>
      <c r="AB90" s="357">
        <v>3.2189583333333331</v>
      </c>
    </row>
    <row r="91" spans="1:28" ht="27.9" customHeight="1">
      <c r="A91" s="353" t="s">
        <v>8</v>
      </c>
      <c r="B91" s="354">
        <v>6.8079999999999998</v>
      </c>
      <c r="C91" s="355">
        <v>6.9480000000000004</v>
      </c>
      <c r="D91" s="355">
        <v>7.0410000000000004</v>
      </c>
      <c r="E91" s="355">
        <v>7.1870000000000003</v>
      </c>
      <c r="F91" s="355">
        <v>7.782</v>
      </c>
      <c r="G91" s="355">
        <v>8.3369999999999997</v>
      </c>
      <c r="H91" s="355">
        <v>7.9059999999999997</v>
      </c>
      <c r="I91" s="355">
        <v>8.3279999999999994</v>
      </c>
      <c r="J91" s="355">
        <v>8.5690000000000008</v>
      </c>
      <c r="K91" s="355">
        <v>8.859</v>
      </c>
      <c r="L91" s="355">
        <v>8.8640000000000008</v>
      </c>
      <c r="M91" s="356">
        <v>8.8160000000000007</v>
      </c>
      <c r="N91" s="354">
        <v>9.4049999999999994</v>
      </c>
      <c r="O91" s="355">
        <v>9.9390000000000001</v>
      </c>
      <c r="P91" s="355">
        <v>10.509</v>
      </c>
      <c r="Q91" s="355">
        <v>11.589</v>
      </c>
      <c r="R91" s="355">
        <v>11.852</v>
      </c>
      <c r="S91" s="355">
        <v>13.006</v>
      </c>
      <c r="T91" s="355">
        <v>12.606</v>
      </c>
      <c r="U91" s="355">
        <v>12.519</v>
      </c>
      <c r="V91" s="355">
        <v>13.018000000000001</v>
      </c>
      <c r="W91" s="355">
        <v>13.436999999999999</v>
      </c>
      <c r="X91" s="355">
        <v>13.023999999999999</v>
      </c>
      <c r="Y91" s="356">
        <v>12.848000000000001</v>
      </c>
      <c r="Z91" s="351">
        <v>7.8427083333333334</v>
      </c>
      <c r="AA91" s="351">
        <v>11.811333333333334</v>
      </c>
      <c r="AB91" s="357">
        <v>3.9686250000000003</v>
      </c>
    </row>
    <row r="92" spans="1:28" ht="27.9" customHeight="1">
      <c r="A92" s="353" t="s">
        <v>9</v>
      </c>
      <c r="B92" s="354">
        <v>10.52</v>
      </c>
      <c r="C92" s="355">
        <v>11.018000000000001</v>
      </c>
      <c r="D92" s="355">
        <v>12.241</v>
      </c>
      <c r="E92" s="355">
        <v>13.095000000000001</v>
      </c>
      <c r="F92" s="355">
        <v>13.887</v>
      </c>
      <c r="G92" s="355">
        <v>14.507</v>
      </c>
      <c r="H92" s="355">
        <v>15.523999999999999</v>
      </c>
      <c r="I92" s="355">
        <v>16.468</v>
      </c>
      <c r="J92" s="355">
        <v>18.565000000000001</v>
      </c>
      <c r="K92" s="355">
        <v>18.64</v>
      </c>
      <c r="L92" s="355">
        <v>19.45</v>
      </c>
      <c r="M92" s="356">
        <v>19.952999999999999</v>
      </c>
      <c r="N92" s="354">
        <v>22.152000000000001</v>
      </c>
      <c r="O92" s="355">
        <v>22.38</v>
      </c>
      <c r="P92" s="355">
        <v>24.329000000000001</v>
      </c>
      <c r="Q92" s="355">
        <v>25.727</v>
      </c>
      <c r="R92" s="355">
        <v>28.263000000000002</v>
      </c>
      <c r="S92" s="355">
        <v>30.134</v>
      </c>
      <c r="T92" s="355">
        <v>32.265999999999998</v>
      </c>
      <c r="U92" s="355">
        <v>32.902999999999999</v>
      </c>
      <c r="V92" s="355">
        <v>34.726999999999997</v>
      </c>
      <c r="W92" s="355">
        <v>35.03</v>
      </c>
      <c r="X92" s="355">
        <v>36.72</v>
      </c>
      <c r="Y92" s="356">
        <v>35.590000000000003</v>
      </c>
      <c r="Z92" s="351">
        <v>14.894583333333333</v>
      </c>
      <c r="AA92" s="351">
        <v>29.366875</v>
      </c>
      <c r="AB92" s="357">
        <v>14.472291666666667</v>
      </c>
    </row>
    <row r="93" spans="1:28" ht="27.9" customHeight="1">
      <c r="A93" s="353" t="s">
        <v>10</v>
      </c>
      <c r="B93" s="354">
        <v>5.6070000000000002</v>
      </c>
      <c r="C93" s="355">
        <v>5.9640000000000004</v>
      </c>
      <c r="D93" s="355">
        <v>6.3250000000000002</v>
      </c>
      <c r="E93" s="355">
        <v>6.3819999999999997</v>
      </c>
      <c r="F93" s="355">
        <v>6.5069999999999997</v>
      </c>
      <c r="G93" s="355">
        <v>6.766</v>
      </c>
      <c r="H93" s="355">
        <v>6.7889999999999997</v>
      </c>
      <c r="I93" s="355">
        <v>6.8920000000000003</v>
      </c>
      <c r="J93" s="355">
        <v>7.1829999999999998</v>
      </c>
      <c r="K93" s="355">
        <v>7.3460000000000001</v>
      </c>
      <c r="L93" s="355">
        <v>7.516</v>
      </c>
      <c r="M93" s="356">
        <v>7.4749999999999996</v>
      </c>
      <c r="N93" s="354">
        <v>7.6470000000000002</v>
      </c>
      <c r="O93" s="355">
        <v>8.5429999999999993</v>
      </c>
      <c r="P93" s="355">
        <v>8.6340000000000003</v>
      </c>
      <c r="Q93" s="355">
        <v>8.9410000000000007</v>
      </c>
      <c r="R93" s="355">
        <v>10.147</v>
      </c>
      <c r="S93" s="355">
        <v>10.225</v>
      </c>
      <c r="T93" s="355">
        <v>10.458</v>
      </c>
      <c r="U93" s="355">
        <v>10.4</v>
      </c>
      <c r="V93" s="355">
        <v>10.515000000000001</v>
      </c>
      <c r="W93" s="355">
        <v>10.372999999999999</v>
      </c>
      <c r="X93" s="355">
        <v>10.273999999999999</v>
      </c>
      <c r="Y93" s="356">
        <v>9.9979999999999993</v>
      </c>
      <c r="Z93" s="351">
        <v>6.6436250000000001</v>
      </c>
      <c r="AA93" s="351">
        <v>9.5744583333333342</v>
      </c>
      <c r="AB93" s="357">
        <v>2.9308333333333341</v>
      </c>
    </row>
    <row r="94" spans="1:28" ht="27.9" customHeight="1">
      <c r="A94" s="353" t="s">
        <v>11</v>
      </c>
      <c r="B94" s="354">
        <v>11.625999999999999</v>
      </c>
      <c r="C94" s="355">
        <v>12.667</v>
      </c>
      <c r="D94" s="355">
        <v>13.359</v>
      </c>
      <c r="E94" s="355">
        <v>13.798999999999999</v>
      </c>
      <c r="F94" s="355">
        <v>15.031000000000001</v>
      </c>
      <c r="G94" s="355">
        <v>15.481</v>
      </c>
      <c r="H94" s="355">
        <v>15.57</v>
      </c>
      <c r="I94" s="355">
        <v>16.913</v>
      </c>
      <c r="J94" s="355">
        <v>17.297999999999998</v>
      </c>
      <c r="K94" s="355">
        <v>17.123000000000001</v>
      </c>
      <c r="L94" s="355">
        <v>16.47</v>
      </c>
      <c r="M94" s="356">
        <v>16.826000000000001</v>
      </c>
      <c r="N94" s="354">
        <v>18.786999999999999</v>
      </c>
      <c r="O94" s="355">
        <v>19.768000000000001</v>
      </c>
      <c r="P94" s="355">
        <v>20.931999999999999</v>
      </c>
      <c r="Q94" s="355">
        <v>22.169</v>
      </c>
      <c r="R94" s="355">
        <v>23.335999999999999</v>
      </c>
      <c r="S94" s="355">
        <v>23.849</v>
      </c>
      <c r="T94" s="355">
        <v>24.702999999999999</v>
      </c>
      <c r="U94" s="355">
        <v>24.664999999999999</v>
      </c>
      <c r="V94" s="355">
        <v>24.867999999999999</v>
      </c>
      <c r="W94" s="355">
        <v>24.739000000000001</v>
      </c>
      <c r="X94" s="355">
        <v>25.062000000000001</v>
      </c>
      <c r="Y94" s="356">
        <v>24.013999999999999</v>
      </c>
      <c r="Z94" s="351">
        <v>14.946999999999999</v>
      </c>
      <c r="AA94" s="351">
        <v>22.774833333333333</v>
      </c>
      <c r="AB94" s="357">
        <v>7.8278333333333343</v>
      </c>
    </row>
    <row r="95" spans="1:28" ht="27.9" customHeight="1">
      <c r="A95" s="353" t="s">
        <v>12</v>
      </c>
      <c r="B95" s="354">
        <v>6.3419999999999996</v>
      </c>
      <c r="C95" s="355">
        <v>6.6609999999999996</v>
      </c>
      <c r="D95" s="355">
        <v>7.1609999999999996</v>
      </c>
      <c r="E95" s="355">
        <v>7.7160000000000002</v>
      </c>
      <c r="F95" s="355">
        <v>8.2929999999999993</v>
      </c>
      <c r="G95" s="355">
        <v>8.6720000000000006</v>
      </c>
      <c r="H95" s="355">
        <v>8.9049999999999994</v>
      </c>
      <c r="I95" s="355">
        <v>9.3670000000000009</v>
      </c>
      <c r="J95" s="355">
        <v>9.125</v>
      </c>
      <c r="K95" s="355">
        <v>8.9659999999999993</v>
      </c>
      <c r="L95" s="355">
        <v>8.8859999999999992</v>
      </c>
      <c r="M95" s="356">
        <v>8.6959999999999997</v>
      </c>
      <c r="N95" s="354">
        <v>9.1</v>
      </c>
      <c r="O95" s="355">
        <v>9.5820000000000007</v>
      </c>
      <c r="P95" s="355">
        <v>9.9139999999999997</v>
      </c>
      <c r="Q95" s="355">
        <v>10.707000000000001</v>
      </c>
      <c r="R95" s="355">
        <v>11.183</v>
      </c>
      <c r="S95" s="355">
        <v>11.372999999999999</v>
      </c>
      <c r="T95" s="355">
        <v>11.679</v>
      </c>
      <c r="U95" s="355">
        <v>11.662000000000001</v>
      </c>
      <c r="V95" s="355">
        <v>11.565</v>
      </c>
      <c r="W95" s="355">
        <v>11.254</v>
      </c>
      <c r="X95" s="355">
        <v>11.180999999999999</v>
      </c>
      <c r="Y95" s="356">
        <v>10.896000000000001</v>
      </c>
      <c r="Z95" s="351">
        <v>8.1319166666666671</v>
      </c>
      <c r="AA95" s="351">
        <v>10.749666666666666</v>
      </c>
      <c r="AB95" s="357">
        <v>2.6177499999999991</v>
      </c>
    </row>
    <row r="96" spans="1:28" ht="27.9" customHeight="1">
      <c r="A96" s="353" t="s">
        <v>13</v>
      </c>
      <c r="B96" s="354">
        <v>6.6189999999999998</v>
      </c>
      <c r="C96" s="355">
        <v>7.0679999999999996</v>
      </c>
      <c r="D96" s="355">
        <v>7.3440000000000003</v>
      </c>
      <c r="E96" s="355">
        <v>7.702</v>
      </c>
      <c r="F96" s="355">
        <v>8.0869999999999997</v>
      </c>
      <c r="G96" s="355">
        <v>8.1760000000000002</v>
      </c>
      <c r="H96" s="355">
        <v>8.4280000000000008</v>
      </c>
      <c r="I96" s="355">
        <v>8.6509999999999998</v>
      </c>
      <c r="J96" s="355">
        <v>8.9760000000000009</v>
      </c>
      <c r="K96" s="355">
        <v>8.5559999999999992</v>
      </c>
      <c r="L96" s="355">
        <v>8.2750000000000004</v>
      </c>
      <c r="M96" s="356">
        <v>7.9749999999999996</v>
      </c>
      <c r="N96" s="354">
        <v>8.6579999999999995</v>
      </c>
      <c r="O96" s="355">
        <v>8.9280000000000008</v>
      </c>
      <c r="P96" s="355">
        <v>9.4740000000000002</v>
      </c>
      <c r="Q96" s="355">
        <v>9.56</v>
      </c>
      <c r="R96" s="355">
        <v>10.685</v>
      </c>
      <c r="S96" s="355">
        <v>10.936</v>
      </c>
      <c r="T96" s="355">
        <v>11.339</v>
      </c>
      <c r="U96" s="355">
        <v>11.693</v>
      </c>
      <c r="V96" s="355">
        <v>11.773999999999999</v>
      </c>
      <c r="W96" s="355">
        <v>11.409000000000001</v>
      </c>
      <c r="X96" s="355">
        <v>11.5</v>
      </c>
      <c r="Y96" s="356">
        <v>11.849</v>
      </c>
      <c r="Z96" s="351">
        <v>7.9277916666666668</v>
      </c>
      <c r="AA96" s="351">
        <v>10.489000000000001</v>
      </c>
      <c r="AB96" s="357">
        <v>2.561208333333334</v>
      </c>
    </row>
    <row r="97" spans="1:28" ht="27.9" customHeight="1" thickBot="1">
      <c r="A97" s="358" t="s">
        <v>14</v>
      </c>
      <c r="B97" s="359">
        <v>10.513999999999999</v>
      </c>
      <c r="C97" s="360">
        <v>11.07</v>
      </c>
      <c r="D97" s="360">
        <v>11.257</v>
      </c>
      <c r="E97" s="360">
        <v>11.497999999999999</v>
      </c>
      <c r="F97" s="360">
        <v>12.472</v>
      </c>
      <c r="G97" s="355">
        <v>12.936</v>
      </c>
      <c r="H97" s="360">
        <v>13.278</v>
      </c>
      <c r="I97" s="360">
        <v>14.295999999999999</v>
      </c>
      <c r="J97" s="360">
        <v>14.48</v>
      </c>
      <c r="K97" s="360">
        <v>14.366</v>
      </c>
      <c r="L97" s="360">
        <v>13.901999999999999</v>
      </c>
      <c r="M97" s="361">
        <v>13.973000000000001</v>
      </c>
      <c r="N97" s="359">
        <v>14.606</v>
      </c>
      <c r="O97" s="360">
        <v>14.708</v>
      </c>
      <c r="P97" s="360">
        <v>15.346</v>
      </c>
      <c r="Q97" s="360">
        <v>16.385999999999999</v>
      </c>
      <c r="R97" s="360">
        <v>16.855</v>
      </c>
      <c r="S97" s="355">
        <v>17.385999999999999</v>
      </c>
      <c r="T97" s="360">
        <v>17.631</v>
      </c>
      <c r="U97" s="360">
        <v>18.111000000000001</v>
      </c>
      <c r="V97" s="360">
        <v>18.22</v>
      </c>
      <c r="W97" s="360">
        <v>17.937999999999999</v>
      </c>
      <c r="X97" s="360">
        <v>17.751999999999999</v>
      </c>
      <c r="Y97" s="361">
        <v>17.227</v>
      </c>
      <c r="Z97" s="351">
        <v>12.709250000000001</v>
      </c>
      <c r="AA97" s="351">
        <v>16.711583333333333</v>
      </c>
      <c r="AB97" s="357">
        <v>4.0023333333333326</v>
      </c>
    </row>
    <row r="98" spans="1:28" ht="27.9" customHeight="1" thickBot="1">
      <c r="A98" s="358" t="s">
        <v>15</v>
      </c>
      <c r="B98" s="362">
        <v>135.536</v>
      </c>
      <c r="C98" s="363">
        <v>143.09800000000001</v>
      </c>
      <c r="D98" s="363">
        <v>150.917</v>
      </c>
      <c r="E98" s="364">
        <v>159.072</v>
      </c>
      <c r="F98" s="364">
        <v>174.04300000000001</v>
      </c>
      <c r="G98" s="364">
        <v>183.5</v>
      </c>
      <c r="H98" s="363">
        <v>188.066</v>
      </c>
      <c r="I98" s="363">
        <v>199.273</v>
      </c>
      <c r="J98" s="363">
        <v>206.08099999999999</v>
      </c>
      <c r="K98" s="363">
        <v>209.86600000000001</v>
      </c>
      <c r="L98" s="363">
        <v>213.79</v>
      </c>
      <c r="M98" s="365">
        <v>216.62899999999999</v>
      </c>
      <c r="N98" s="362">
        <v>230.72800000000001</v>
      </c>
      <c r="O98" s="363">
        <v>239.25399999999999</v>
      </c>
      <c r="P98" s="363">
        <v>253.52199999999999</v>
      </c>
      <c r="Q98" s="364">
        <v>267.10700000000003</v>
      </c>
      <c r="R98" s="364">
        <v>283.24299999999999</v>
      </c>
      <c r="S98" s="364">
        <v>301.51600000000002</v>
      </c>
      <c r="T98" s="363">
        <v>309.99599999999998</v>
      </c>
      <c r="U98" s="363">
        <v>313.22399999999999</v>
      </c>
      <c r="V98" s="363">
        <v>316.13200000000001</v>
      </c>
      <c r="W98" s="363">
        <v>316.88400000000001</v>
      </c>
      <c r="X98" s="363">
        <v>323.54199999999997</v>
      </c>
      <c r="Y98" s="365">
        <v>324.41000000000003</v>
      </c>
      <c r="Z98" s="366">
        <v>178.150375</v>
      </c>
      <c r="AA98" s="366">
        <v>285.47229166666671</v>
      </c>
      <c r="AB98" s="367">
        <v>107.32191666666671</v>
      </c>
    </row>
    <row r="99" spans="1:28" ht="21" customHeight="1">
      <c r="A99" s="368" t="s">
        <v>374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369"/>
      <c r="Y99" s="369"/>
      <c r="Z99" s="369"/>
      <c r="AA99" s="369"/>
      <c r="AB99" s="369"/>
    </row>
    <row r="100" spans="1:28" ht="90" customHeight="1">
      <c r="A100" s="374"/>
    </row>
  </sheetData>
  <mergeCells count="25">
    <mergeCell ref="A43:A44"/>
    <mergeCell ref="B43:M43"/>
    <mergeCell ref="N43:Y43"/>
    <mergeCell ref="Z43:AB43"/>
    <mergeCell ref="A1:AB1"/>
    <mergeCell ref="A2:A3"/>
    <mergeCell ref="B2:M2"/>
    <mergeCell ref="N2:Y2"/>
    <mergeCell ref="Z2:AB2"/>
    <mergeCell ref="A22:AB22"/>
    <mergeCell ref="A23:A24"/>
    <mergeCell ref="B23:M23"/>
    <mergeCell ref="N23:Y23"/>
    <mergeCell ref="Z23:AB23"/>
    <mergeCell ref="A42:AB42"/>
    <mergeCell ref="A82:A83"/>
    <mergeCell ref="B82:M82"/>
    <mergeCell ref="N82:Y82"/>
    <mergeCell ref="Z82:AB82"/>
    <mergeCell ref="A62:AB62"/>
    <mergeCell ref="A63:A64"/>
    <mergeCell ref="B63:M63"/>
    <mergeCell ref="N63:Y63"/>
    <mergeCell ref="Z63:AB63"/>
    <mergeCell ref="A81:AB81"/>
  </mergeCells>
  <printOptions horizontalCentered="1"/>
  <pageMargins left="0" right="0" top="0.59055118110236227" bottom="0" header="0.31496062992125984" footer="0.31496062992125984"/>
  <pageSetup paperSize="9" scale="44" fitToHeight="3" orientation="landscape" horizontalDpi="4294967294" r:id="rId1"/>
  <headerFooter>
    <oddHeader>&amp;R&amp;14Příloha č. 3a
str. &amp;P</oddHeader>
  </headerFooter>
  <rowBreaks count="2" manualBreakCount="2">
    <brk id="41" max="27" man="1"/>
    <brk id="80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view="pageBreakPreview" zoomScale="60" zoomScaleNormal="70" workbookViewId="0">
      <selection sqref="A1:AB1"/>
    </sheetView>
  </sheetViews>
  <sheetFormatPr defaultRowHeight="14.4"/>
  <cols>
    <col min="1" max="1" width="29.5546875" customWidth="1"/>
    <col min="2" max="27" width="9.44140625" customWidth="1"/>
    <col min="28" max="28" width="10.6640625" customWidth="1"/>
  </cols>
  <sheetData>
    <row r="1" spans="1:28" ht="45.75" customHeight="1" thickBot="1">
      <c r="A1" s="643" t="s">
        <v>25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</row>
    <row r="2" spans="1:28" ht="29.25" customHeight="1" thickBot="1">
      <c r="A2" s="644"/>
      <c r="B2" s="646">
        <v>2017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8"/>
      <c r="N2" s="646">
        <v>2018</v>
      </c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8"/>
      <c r="Z2" s="649" t="s">
        <v>375</v>
      </c>
      <c r="AA2" s="650"/>
      <c r="AB2" s="651"/>
    </row>
    <row r="3" spans="1:28" ht="29.25" customHeight="1" thickBot="1">
      <c r="A3" s="645"/>
      <c r="B3" s="375">
        <v>1</v>
      </c>
      <c r="C3" s="376">
        <v>2</v>
      </c>
      <c r="D3" s="376">
        <v>3</v>
      </c>
      <c r="E3" s="376">
        <v>4</v>
      </c>
      <c r="F3" s="376">
        <v>5</v>
      </c>
      <c r="G3" s="376">
        <v>6</v>
      </c>
      <c r="H3" s="376">
        <v>7</v>
      </c>
      <c r="I3" s="376">
        <v>8</v>
      </c>
      <c r="J3" s="376">
        <v>9</v>
      </c>
      <c r="K3" s="376">
        <v>10</v>
      </c>
      <c r="L3" s="376">
        <v>11</v>
      </c>
      <c r="M3" s="377">
        <v>12</v>
      </c>
      <c r="N3" s="375">
        <v>1</v>
      </c>
      <c r="O3" s="376">
        <v>2</v>
      </c>
      <c r="P3" s="376">
        <v>3</v>
      </c>
      <c r="Q3" s="376">
        <v>4</v>
      </c>
      <c r="R3" s="376">
        <v>5</v>
      </c>
      <c r="S3" s="376">
        <v>6</v>
      </c>
      <c r="T3" s="376">
        <v>7</v>
      </c>
      <c r="U3" s="376">
        <v>8</v>
      </c>
      <c r="V3" s="376">
        <v>9</v>
      </c>
      <c r="W3" s="376">
        <v>10</v>
      </c>
      <c r="X3" s="376">
        <v>11</v>
      </c>
      <c r="Y3" s="377">
        <v>12</v>
      </c>
      <c r="Z3" s="506">
        <v>2017</v>
      </c>
      <c r="AA3" s="506">
        <v>2018</v>
      </c>
      <c r="AB3" s="378" t="s">
        <v>111</v>
      </c>
    </row>
    <row r="4" spans="1:28" ht="29.25" customHeight="1">
      <c r="A4" s="379" t="s">
        <v>18</v>
      </c>
      <c r="B4" s="380">
        <v>389.416</v>
      </c>
      <c r="C4" s="381">
        <v>380.20800000000003</v>
      </c>
      <c r="D4" s="381">
        <v>356.11200000000002</v>
      </c>
      <c r="E4" s="381">
        <v>327.19900000000001</v>
      </c>
      <c r="F4" s="381">
        <v>308.52100000000002</v>
      </c>
      <c r="G4" s="381">
        <v>297.43900000000002</v>
      </c>
      <c r="H4" s="381">
        <v>303.07400000000001</v>
      </c>
      <c r="I4" s="381">
        <v>296.82600000000002</v>
      </c>
      <c r="J4" s="381">
        <v>284.91500000000002</v>
      </c>
      <c r="K4" s="381">
        <v>271.173</v>
      </c>
      <c r="L4" s="381">
        <v>265.46899999999999</v>
      </c>
      <c r="M4" s="382">
        <v>280.62</v>
      </c>
      <c r="N4" s="380">
        <v>289.22800000000001</v>
      </c>
      <c r="O4" s="381">
        <v>280.899</v>
      </c>
      <c r="P4" s="381">
        <v>263.608</v>
      </c>
      <c r="Q4" s="381">
        <v>242.798</v>
      </c>
      <c r="R4" s="381">
        <v>229.63200000000001</v>
      </c>
      <c r="S4" s="381">
        <v>223.786</v>
      </c>
      <c r="T4" s="381">
        <v>231.565</v>
      </c>
      <c r="U4" s="381">
        <v>230.499</v>
      </c>
      <c r="V4" s="381">
        <v>224.33099999999999</v>
      </c>
      <c r="W4" s="381">
        <v>215.62200000000001</v>
      </c>
      <c r="X4" s="381">
        <v>215.01</v>
      </c>
      <c r="Y4" s="382">
        <v>231.53399999999999</v>
      </c>
      <c r="Z4" s="383">
        <v>317.61237499999999</v>
      </c>
      <c r="AA4" s="383">
        <v>241.92124999999999</v>
      </c>
      <c r="AB4" s="384">
        <v>-75.691125</v>
      </c>
    </row>
    <row r="5" spans="1:28" ht="29.25" customHeight="1">
      <c r="A5" s="379" t="s">
        <v>19</v>
      </c>
      <c r="B5" s="385">
        <v>190.44300000000001</v>
      </c>
      <c r="C5" s="386">
        <v>185.39</v>
      </c>
      <c r="D5" s="386">
        <v>176.976</v>
      </c>
      <c r="E5" s="386">
        <v>167.66399999999999</v>
      </c>
      <c r="F5" s="386">
        <v>161.30600000000001</v>
      </c>
      <c r="G5" s="386">
        <v>158.327</v>
      </c>
      <c r="H5" s="386">
        <v>164.93</v>
      </c>
      <c r="I5" s="386">
        <v>162.46799999999999</v>
      </c>
      <c r="J5" s="386">
        <v>152.571</v>
      </c>
      <c r="K5" s="386">
        <v>144.16399999999999</v>
      </c>
      <c r="L5" s="386">
        <v>139.35900000000001</v>
      </c>
      <c r="M5" s="387">
        <v>140.88</v>
      </c>
      <c r="N5" s="385">
        <v>140.72200000000001</v>
      </c>
      <c r="O5" s="386">
        <v>136.60499999999999</v>
      </c>
      <c r="P5" s="386">
        <v>130.709</v>
      </c>
      <c r="Q5" s="386">
        <v>124.577</v>
      </c>
      <c r="R5" s="386">
        <v>120.334</v>
      </c>
      <c r="S5" s="386">
        <v>119.11199999999999</v>
      </c>
      <c r="T5" s="386">
        <v>126.396</v>
      </c>
      <c r="U5" s="386">
        <v>126.91200000000001</v>
      </c>
      <c r="V5" s="386">
        <v>121.328</v>
      </c>
      <c r="W5" s="386">
        <v>115.98099999999999</v>
      </c>
      <c r="X5" s="386">
        <v>114.069</v>
      </c>
      <c r="Y5" s="387">
        <v>117.822</v>
      </c>
      <c r="Z5" s="388">
        <v>164.16966666666664</v>
      </c>
      <c r="AA5" s="388">
        <v>125.508</v>
      </c>
      <c r="AB5" s="389">
        <v>-38.661666666666648</v>
      </c>
    </row>
    <row r="6" spans="1:28" ht="29.25" customHeight="1">
      <c r="A6" s="379" t="s">
        <v>20</v>
      </c>
      <c r="B6" s="385">
        <v>198.97299999999998</v>
      </c>
      <c r="C6" s="386">
        <v>194.81800000000004</v>
      </c>
      <c r="D6" s="386">
        <v>179.13600000000002</v>
      </c>
      <c r="E6" s="386">
        <v>159.53500000000003</v>
      </c>
      <c r="F6" s="386">
        <v>147.215</v>
      </c>
      <c r="G6" s="386">
        <v>139.11200000000002</v>
      </c>
      <c r="H6" s="386">
        <v>138.14400000000001</v>
      </c>
      <c r="I6" s="386">
        <v>134.35800000000003</v>
      </c>
      <c r="J6" s="386">
        <v>132.34400000000002</v>
      </c>
      <c r="K6" s="386">
        <v>127.00900000000001</v>
      </c>
      <c r="L6" s="386">
        <v>126.10999999999999</v>
      </c>
      <c r="M6" s="387">
        <v>139.74</v>
      </c>
      <c r="N6" s="385">
        <v>148.506</v>
      </c>
      <c r="O6" s="386">
        <v>144.29400000000001</v>
      </c>
      <c r="P6" s="386">
        <v>132.899</v>
      </c>
      <c r="Q6" s="386">
        <v>118.221</v>
      </c>
      <c r="R6" s="386">
        <v>109.298</v>
      </c>
      <c r="S6" s="386">
        <v>104.67400000000001</v>
      </c>
      <c r="T6" s="386">
        <v>105.169</v>
      </c>
      <c r="U6" s="386">
        <v>103.58699999999999</v>
      </c>
      <c r="V6" s="386">
        <v>103.00299999999999</v>
      </c>
      <c r="W6" s="386">
        <v>99.64100000000002</v>
      </c>
      <c r="X6" s="386">
        <v>100.94099999999999</v>
      </c>
      <c r="Y6" s="387">
        <v>113.71199999999999</v>
      </c>
      <c r="Z6" s="388">
        <v>153.44270833333334</v>
      </c>
      <c r="AA6" s="388">
        <v>116.41324999999999</v>
      </c>
      <c r="AB6" s="389">
        <v>-37.029458333333352</v>
      </c>
    </row>
    <row r="7" spans="1:28" ht="29.25" customHeight="1">
      <c r="A7" s="379" t="s">
        <v>21</v>
      </c>
      <c r="B7" s="385">
        <v>116.27800000000001</v>
      </c>
      <c r="C7" s="386">
        <v>113.33199999999999</v>
      </c>
      <c r="D7" s="386">
        <v>99.95</v>
      </c>
      <c r="E7" s="386">
        <v>83.391000000000005</v>
      </c>
      <c r="F7" s="386">
        <v>78.129000000000005</v>
      </c>
      <c r="G7" s="386">
        <v>75.373000000000005</v>
      </c>
      <c r="H7" s="386">
        <v>82.286000000000001</v>
      </c>
      <c r="I7" s="386">
        <v>82.611999999999995</v>
      </c>
      <c r="J7" s="386">
        <v>74.269000000000005</v>
      </c>
      <c r="K7" s="386">
        <v>71.569999999999993</v>
      </c>
      <c r="L7" s="386">
        <v>74.064999999999998</v>
      </c>
      <c r="M7" s="387">
        <v>85.647000000000006</v>
      </c>
      <c r="N7" s="385">
        <v>97.680999999999997</v>
      </c>
      <c r="O7" s="386">
        <v>93.97</v>
      </c>
      <c r="P7" s="386">
        <v>83.081000000000003</v>
      </c>
      <c r="Q7" s="386">
        <v>71.040999999999997</v>
      </c>
      <c r="R7" s="386">
        <v>67.742000000000004</v>
      </c>
      <c r="S7" s="386">
        <v>66.447000000000003</v>
      </c>
      <c r="T7" s="386">
        <v>74.037000000000006</v>
      </c>
      <c r="U7" s="386">
        <v>75.593000000000004</v>
      </c>
      <c r="V7" s="386">
        <v>69.207999999999998</v>
      </c>
      <c r="W7" s="386">
        <v>67.602999999999994</v>
      </c>
      <c r="X7" s="386">
        <v>71.099000000000004</v>
      </c>
      <c r="Y7" s="387">
        <v>82.355000000000004</v>
      </c>
      <c r="Z7" s="390">
        <v>87.129458333333332</v>
      </c>
      <c r="AA7" s="390">
        <v>76.791916666666665</v>
      </c>
      <c r="AB7" s="389">
        <v>-10.337541666666667</v>
      </c>
    </row>
    <row r="8" spans="1:28" ht="29.25" customHeight="1">
      <c r="A8" s="379" t="s">
        <v>22</v>
      </c>
      <c r="B8" s="385">
        <v>53.274000000000001</v>
      </c>
      <c r="C8" s="386">
        <v>47.954000000000001</v>
      </c>
      <c r="D8" s="386">
        <v>64.442999999999998</v>
      </c>
      <c r="E8" s="386">
        <v>66.066000000000003</v>
      </c>
      <c r="F8" s="386">
        <v>55.564999999999998</v>
      </c>
      <c r="G8" s="386">
        <v>47.387</v>
      </c>
      <c r="H8" s="386">
        <v>36.134</v>
      </c>
      <c r="I8" s="386">
        <v>42.335999999999999</v>
      </c>
      <c r="J8" s="386">
        <v>57.877000000000002</v>
      </c>
      <c r="K8" s="386">
        <v>53.293999999999997</v>
      </c>
      <c r="L8" s="386">
        <v>46.48</v>
      </c>
      <c r="M8" s="387">
        <v>30.126999999999999</v>
      </c>
      <c r="N8" s="385">
        <v>47.015000000000001</v>
      </c>
      <c r="O8" s="386">
        <v>41.406999999999996</v>
      </c>
      <c r="P8" s="386">
        <v>50.003999999999998</v>
      </c>
      <c r="Q8" s="386">
        <v>56.215000000000003</v>
      </c>
      <c r="R8" s="386">
        <v>46.396999999999998</v>
      </c>
      <c r="S8" s="386">
        <v>38.688000000000002</v>
      </c>
      <c r="T8" s="386">
        <v>32.106000000000002</v>
      </c>
      <c r="U8" s="386">
        <v>36.731000000000002</v>
      </c>
      <c r="V8" s="386">
        <v>49.792000000000002</v>
      </c>
      <c r="W8" s="386">
        <v>48.902000000000001</v>
      </c>
      <c r="X8" s="386">
        <v>41.753999999999998</v>
      </c>
      <c r="Y8" s="387">
        <v>25.542999999999999</v>
      </c>
      <c r="Z8" s="390">
        <v>50.078083333333339</v>
      </c>
      <c r="AA8" s="390">
        <v>42.8795</v>
      </c>
      <c r="AB8" s="389">
        <v>-7.1985833333333389</v>
      </c>
    </row>
    <row r="9" spans="1:28" ht="29.25" customHeight="1">
      <c r="A9" s="379" t="s">
        <v>23</v>
      </c>
      <c r="B9" s="385">
        <v>34.597000000000001</v>
      </c>
      <c r="C9" s="386">
        <v>31.72</v>
      </c>
      <c r="D9" s="386">
        <v>44.503999999999998</v>
      </c>
      <c r="E9" s="386">
        <v>48.962000000000003</v>
      </c>
      <c r="F9" s="386">
        <v>35.865000000000002</v>
      </c>
      <c r="G9" s="386">
        <v>28.46</v>
      </c>
      <c r="H9" s="386">
        <v>20.356000000000002</v>
      </c>
      <c r="I9" s="386">
        <v>25.462</v>
      </c>
      <c r="J9" s="386">
        <v>38.701999999999998</v>
      </c>
      <c r="K9" s="386">
        <v>33.701999999999998</v>
      </c>
      <c r="L9" s="386">
        <v>28.817</v>
      </c>
      <c r="M9" s="387">
        <v>16.672999999999998</v>
      </c>
      <c r="N9" s="385">
        <v>29.837</v>
      </c>
      <c r="O9" s="386">
        <v>27.053999999999998</v>
      </c>
      <c r="P9" s="386">
        <v>34.271000000000001</v>
      </c>
      <c r="Q9" s="386">
        <v>40.212000000000003</v>
      </c>
      <c r="R9" s="386">
        <v>29.378</v>
      </c>
      <c r="S9" s="386">
        <v>22.763000000000002</v>
      </c>
      <c r="T9" s="386">
        <v>17.568999999999999</v>
      </c>
      <c r="U9" s="386">
        <v>21.202999999999999</v>
      </c>
      <c r="V9" s="386">
        <v>33.267000000000003</v>
      </c>
      <c r="W9" s="386">
        <v>30.545999999999999</v>
      </c>
      <c r="X9" s="386">
        <v>25.262</v>
      </c>
      <c r="Y9" s="387">
        <v>13.757999999999999</v>
      </c>
      <c r="Z9" s="390">
        <v>32.318333333333335</v>
      </c>
      <c r="AA9" s="390">
        <v>27.093333333333334</v>
      </c>
      <c r="AB9" s="389">
        <v>-5.2250000000000014</v>
      </c>
    </row>
    <row r="10" spans="1:28" ht="29.25" customHeight="1">
      <c r="A10" s="379" t="s">
        <v>78</v>
      </c>
      <c r="B10" s="385">
        <v>7.1449999999999996</v>
      </c>
      <c r="C10" s="386">
        <v>7.09</v>
      </c>
      <c r="D10" s="386">
        <v>10.156000000000001</v>
      </c>
      <c r="E10" s="386">
        <v>13.195</v>
      </c>
      <c r="F10" s="386">
        <v>10.164</v>
      </c>
      <c r="G10" s="386">
        <v>7.8949999999999996</v>
      </c>
      <c r="H10" s="386">
        <v>5.5780000000000003</v>
      </c>
      <c r="I10" s="386">
        <v>5.5129999999999999</v>
      </c>
      <c r="J10" s="386">
        <v>7.87</v>
      </c>
      <c r="K10" s="386">
        <v>7.2249999999999996</v>
      </c>
      <c r="L10" s="386">
        <v>6.8230000000000004</v>
      </c>
      <c r="M10" s="387">
        <v>4.2350000000000003</v>
      </c>
      <c r="N10" s="385">
        <v>6.2960000000000003</v>
      </c>
      <c r="O10" s="386">
        <v>5.7569999999999997</v>
      </c>
      <c r="P10" s="386">
        <v>7.3920000000000003</v>
      </c>
      <c r="Q10" s="386">
        <v>9.7750000000000004</v>
      </c>
      <c r="R10" s="386">
        <v>7.9119999999999999</v>
      </c>
      <c r="S10" s="386">
        <v>6.056</v>
      </c>
      <c r="T10" s="386">
        <v>4.5839999999999996</v>
      </c>
      <c r="U10" s="386">
        <v>5.3719999999999999</v>
      </c>
      <c r="V10" s="386">
        <v>8.5069999999999997</v>
      </c>
      <c r="W10" s="386">
        <v>8.0730000000000004</v>
      </c>
      <c r="X10" s="386">
        <v>6.9660000000000002</v>
      </c>
      <c r="Y10" s="387">
        <v>3.6720000000000002</v>
      </c>
      <c r="Z10" s="390">
        <v>7.7407500000000002</v>
      </c>
      <c r="AA10" s="390">
        <v>6.6968333333333332</v>
      </c>
      <c r="AB10" s="389">
        <v>-1.043916666666667</v>
      </c>
    </row>
    <row r="11" spans="1:28" ht="29.25" customHeight="1">
      <c r="A11" s="379" t="s">
        <v>24</v>
      </c>
      <c r="B11" s="385">
        <v>61.317</v>
      </c>
      <c r="C11" s="386">
        <v>38.746000000000002</v>
      </c>
      <c r="D11" s="386">
        <v>40.347000000000001</v>
      </c>
      <c r="E11" s="386">
        <v>37.152999999999999</v>
      </c>
      <c r="F11" s="386">
        <v>36.887</v>
      </c>
      <c r="G11" s="386">
        <v>36.305</v>
      </c>
      <c r="H11" s="386">
        <v>41.768999999999998</v>
      </c>
      <c r="I11" s="386">
        <v>36.088000000000001</v>
      </c>
      <c r="J11" s="386">
        <v>45.966000000000001</v>
      </c>
      <c r="K11" s="386">
        <v>39.552</v>
      </c>
      <c r="L11" s="386">
        <v>40.776000000000003</v>
      </c>
      <c r="M11" s="387">
        <v>45.277999999999999</v>
      </c>
      <c r="N11" s="385">
        <v>55.622999999999998</v>
      </c>
      <c r="O11" s="386">
        <v>33.078000000000003</v>
      </c>
      <c r="P11" s="386">
        <v>32.713000000000001</v>
      </c>
      <c r="Q11" s="386">
        <v>35.405000000000001</v>
      </c>
      <c r="R11" s="386">
        <v>33.231000000000002</v>
      </c>
      <c r="S11" s="386">
        <v>32.841999999999999</v>
      </c>
      <c r="T11" s="386">
        <v>39.884999999999998</v>
      </c>
      <c r="U11" s="386">
        <v>35.664999999999999</v>
      </c>
      <c r="V11" s="386">
        <v>43.624000000000002</v>
      </c>
      <c r="W11" s="386">
        <v>40.192999999999998</v>
      </c>
      <c r="X11" s="386">
        <v>41.142000000000003</v>
      </c>
      <c r="Y11" s="387">
        <v>42.067</v>
      </c>
      <c r="Z11" s="390">
        <v>41.682000000000002</v>
      </c>
      <c r="AA11" s="390">
        <v>38.789000000000001</v>
      </c>
      <c r="AB11" s="389">
        <v>-2.8930000000000007</v>
      </c>
    </row>
    <row r="12" spans="1:28" ht="29.25" customHeight="1">
      <c r="A12" s="391" t="s">
        <v>152</v>
      </c>
      <c r="B12" s="392">
        <v>135.536</v>
      </c>
      <c r="C12" s="393">
        <v>143.09800000000001</v>
      </c>
      <c r="D12" s="393">
        <v>150.917</v>
      </c>
      <c r="E12" s="393">
        <v>159.072</v>
      </c>
      <c r="F12" s="393">
        <v>174.04300000000001</v>
      </c>
      <c r="G12" s="393">
        <v>183.5</v>
      </c>
      <c r="H12" s="393">
        <v>188.066</v>
      </c>
      <c r="I12" s="393">
        <v>199.273</v>
      </c>
      <c r="J12" s="393">
        <v>206.08099999999999</v>
      </c>
      <c r="K12" s="393">
        <v>209.86600000000001</v>
      </c>
      <c r="L12" s="393">
        <v>213.79</v>
      </c>
      <c r="M12" s="394">
        <v>216.62899999999999</v>
      </c>
      <c r="N12" s="392">
        <v>230.72800000000001</v>
      </c>
      <c r="O12" s="393">
        <v>239.25399999999999</v>
      </c>
      <c r="P12" s="393">
        <v>253.52199999999999</v>
      </c>
      <c r="Q12" s="393">
        <v>267.10700000000003</v>
      </c>
      <c r="R12" s="393">
        <v>283.24299999999999</v>
      </c>
      <c r="S12" s="393">
        <v>301.51600000000002</v>
      </c>
      <c r="T12" s="393">
        <v>309.99599999999998</v>
      </c>
      <c r="U12" s="393">
        <v>313.22399999999999</v>
      </c>
      <c r="V12" s="393">
        <v>316.13200000000001</v>
      </c>
      <c r="W12" s="393">
        <v>316.88400000000001</v>
      </c>
      <c r="X12" s="393">
        <v>323.54199999999997</v>
      </c>
      <c r="Y12" s="394">
        <v>324.41000000000003</v>
      </c>
      <c r="Z12" s="395">
        <v>178.150375</v>
      </c>
      <c r="AA12" s="395">
        <v>285.47229166666671</v>
      </c>
      <c r="AB12" s="396">
        <v>107.32191666666671</v>
      </c>
    </row>
    <row r="13" spans="1:28" s="157" customFormat="1" ht="29.25" customHeight="1" thickBot="1">
      <c r="A13" s="397" t="s">
        <v>376</v>
      </c>
      <c r="B13" s="464">
        <v>2.8731554716090191</v>
      </c>
      <c r="C13" s="463">
        <v>2.6569763378943101</v>
      </c>
      <c r="D13" s="463">
        <v>2.3596546446059756</v>
      </c>
      <c r="E13" s="463">
        <v>2.0569239086702877</v>
      </c>
      <c r="F13" s="463">
        <v>1.7726711215044557</v>
      </c>
      <c r="G13" s="463">
        <v>1.6209209809264304</v>
      </c>
      <c r="H13" s="463">
        <v>1.6115299947890633</v>
      </c>
      <c r="I13" s="463">
        <v>1.4895444942365499</v>
      </c>
      <c r="J13" s="463">
        <v>1.3825389046054706</v>
      </c>
      <c r="K13" s="463">
        <v>1.2921244984895124</v>
      </c>
      <c r="L13" s="463">
        <v>1.2417278637915712</v>
      </c>
      <c r="M13" s="462">
        <v>1.2953944301086189</v>
      </c>
      <c r="N13" s="464">
        <v>3.1733680625334051</v>
      </c>
      <c r="O13" s="463">
        <v>3.1733680625334051</v>
      </c>
      <c r="P13" s="463">
        <v>3.1733680625334051</v>
      </c>
      <c r="Q13" s="463">
        <v>3.1733680625334051</v>
      </c>
      <c r="R13" s="463">
        <v>3.1733680625334051</v>
      </c>
      <c r="S13" s="463">
        <v>3.1733680625334051</v>
      </c>
      <c r="T13" s="463">
        <v>3.1733680625334051</v>
      </c>
      <c r="U13" s="463">
        <v>3.1733680625334051</v>
      </c>
      <c r="V13" s="463">
        <v>3.1733680625334051</v>
      </c>
      <c r="W13" s="463">
        <v>3.1733680625334051</v>
      </c>
      <c r="X13" s="463">
        <v>3.1733680625334051</v>
      </c>
      <c r="Y13" s="462">
        <v>3.1733680625334051</v>
      </c>
      <c r="Z13" s="461">
        <v>3.1733680625334051</v>
      </c>
      <c r="AA13" s="461">
        <v>1.782833042029802</v>
      </c>
      <c r="AB13" s="460">
        <v>-1.3905350205036031</v>
      </c>
    </row>
    <row r="14" spans="1:28" ht="21" customHeight="1">
      <c r="A14" s="48" t="s">
        <v>115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42"/>
      <c r="AA14" s="442"/>
      <c r="AB14" s="49"/>
    </row>
    <row r="15" spans="1:28" ht="17.399999999999999">
      <c r="A15" s="50" t="s">
        <v>116</v>
      </c>
      <c r="Z15" s="2"/>
      <c r="AA15" s="2"/>
    </row>
    <row r="17" spans="2:27">
      <c r="AA17" s="47"/>
    </row>
    <row r="18" spans="2:27">
      <c r="B18" s="47"/>
    </row>
    <row r="20" spans="2:27">
      <c r="B20" s="47"/>
      <c r="C20" s="47"/>
      <c r="F20" s="47"/>
    </row>
  </sheetData>
  <mergeCells count="5">
    <mergeCell ref="A1:AB1"/>
    <mergeCell ref="A2:A3"/>
    <mergeCell ref="B2:M2"/>
    <mergeCell ref="N2:Y2"/>
    <mergeCell ref="Z2:AB2"/>
  </mergeCells>
  <printOptions horizontalCentered="1"/>
  <pageMargins left="0" right="0" top="0.78740157480314965" bottom="0" header="0.51181102362204722" footer="0.31496062992125984"/>
  <pageSetup paperSize="9" scale="52" orientation="landscape" horizontalDpi="4294967294" r:id="rId1"/>
  <headerFooter>
    <oddHeader>&amp;RPříloha č. 3b</oddHeader>
  </headerFooter>
  <rowBreaks count="2" manualBreakCount="2">
    <brk id="2" max="16383" man="1"/>
    <brk id="18" max="16383" man="1"/>
  </rowBreaks>
  <colBreaks count="2" manualBreakCount="2">
    <brk id="27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view="pageBreakPreview" topLeftCell="A16" zoomScale="50" zoomScaleNormal="80" zoomScaleSheetLayoutView="50" workbookViewId="0">
      <selection activeCell="AJ56" sqref="AJ56"/>
    </sheetView>
  </sheetViews>
  <sheetFormatPr defaultColWidth="9.109375" defaultRowHeight="14.4"/>
  <cols>
    <col min="1" max="1" width="18.6640625" style="416" customWidth="1"/>
    <col min="2" max="7" width="8.6640625" style="416" customWidth="1"/>
    <col min="8" max="13" width="9.109375" style="416"/>
    <col min="14" max="25" width="8.44140625" style="416" customWidth="1"/>
    <col min="26" max="16384" width="9.109375" style="416"/>
  </cols>
  <sheetData>
    <row r="1" spans="1:25" ht="43.5" customHeight="1" thickBot="1">
      <c r="A1" s="652" t="s">
        <v>529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</row>
    <row r="2" spans="1:25" s="369" customFormat="1" ht="48" customHeight="1">
      <c r="A2" s="443"/>
      <c r="B2" s="444" t="s">
        <v>444</v>
      </c>
      <c r="C2" s="444" t="s">
        <v>445</v>
      </c>
      <c r="D2" s="444" t="s">
        <v>446</v>
      </c>
      <c r="E2" s="444" t="s">
        <v>447</v>
      </c>
      <c r="F2" s="444" t="s">
        <v>448</v>
      </c>
      <c r="G2" s="444" t="s">
        <v>449</v>
      </c>
      <c r="H2" s="444" t="s">
        <v>450</v>
      </c>
      <c r="I2" s="444" t="s">
        <v>451</v>
      </c>
      <c r="J2" s="444" t="s">
        <v>452</v>
      </c>
      <c r="K2" s="444" t="s">
        <v>453</v>
      </c>
      <c r="L2" s="444" t="s">
        <v>454</v>
      </c>
      <c r="M2" s="445" t="s">
        <v>455</v>
      </c>
      <c r="N2" s="444" t="s">
        <v>530</v>
      </c>
      <c r="O2" s="444" t="s">
        <v>531</v>
      </c>
      <c r="P2" s="444" t="s">
        <v>532</v>
      </c>
      <c r="Q2" s="444" t="s">
        <v>533</v>
      </c>
      <c r="R2" s="444" t="s">
        <v>534</v>
      </c>
      <c r="S2" s="444" t="s">
        <v>535</v>
      </c>
      <c r="T2" s="444" t="s">
        <v>536</v>
      </c>
      <c r="U2" s="444" t="s">
        <v>537</v>
      </c>
      <c r="V2" s="444" t="s">
        <v>538</v>
      </c>
      <c r="W2" s="444" t="s">
        <v>539</v>
      </c>
      <c r="X2" s="444" t="s">
        <v>540</v>
      </c>
      <c r="Y2" s="445" t="s">
        <v>541</v>
      </c>
    </row>
    <row r="3" spans="1:25" s="369" customFormat="1" ht="26.25" customHeight="1">
      <c r="A3" s="515" t="s">
        <v>542</v>
      </c>
      <c r="B3" s="516">
        <v>3.6</v>
      </c>
      <c r="C3" s="517">
        <v>3.5</v>
      </c>
      <c r="D3" s="517">
        <v>3.3</v>
      </c>
      <c r="E3" s="517">
        <v>3.3</v>
      </c>
      <c r="F3" s="517">
        <v>2.8</v>
      </c>
      <c r="G3" s="517">
        <v>2.8</v>
      </c>
      <c r="H3" s="517">
        <v>2.9</v>
      </c>
      <c r="I3" s="517">
        <v>2.8</v>
      </c>
      <c r="J3" s="517">
        <v>2.7</v>
      </c>
      <c r="K3" s="517">
        <v>2.6</v>
      </c>
      <c r="L3" s="517">
        <v>2.2999999999999998</v>
      </c>
      <c r="M3" s="518">
        <v>2.2999999999999998</v>
      </c>
      <c r="N3" s="517">
        <v>2.6</v>
      </c>
      <c r="O3" s="517">
        <v>2.6</v>
      </c>
      <c r="P3" s="517">
        <v>2.1</v>
      </c>
      <c r="Q3" s="517">
        <v>2.2000000000000002</v>
      </c>
      <c r="R3" s="517">
        <v>2.2000000000000002</v>
      </c>
      <c r="S3" s="517">
        <v>2.2000000000000002</v>
      </c>
      <c r="T3" s="517">
        <v>2.2999999999999998</v>
      </c>
      <c r="U3" s="517">
        <v>2.5</v>
      </c>
      <c r="V3" s="517">
        <v>2.2999999999999998</v>
      </c>
      <c r="W3" s="517">
        <v>2</v>
      </c>
      <c r="X3" s="517">
        <v>1.9</v>
      </c>
      <c r="Y3" s="518">
        <v>2.2999999999999998</v>
      </c>
    </row>
    <row r="4" spans="1:25" s="369" customFormat="1" ht="26.25" customHeight="1">
      <c r="A4" s="519" t="s">
        <v>543</v>
      </c>
      <c r="B4" s="520">
        <v>4</v>
      </c>
      <c r="C4" s="521">
        <v>4.3</v>
      </c>
      <c r="D4" s="521">
        <v>4</v>
      </c>
      <c r="E4" s="521">
        <v>4.0999999999999996</v>
      </c>
      <c r="F4" s="521">
        <v>3.6</v>
      </c>
      <c r="G4" s="521">
        <v>3.6</v>
      </c>
      <c r="H4" s="521">
        <v>3.6</v>
      </c>
      <c r="I4" s="521">
        <v>3.8</v>
      </c>
      <c r="J4" s="521">
        <v>3.5</v>
      </c>
      <c r="K4" s="521">
        <v>3.7</v>
      </c>
      <c r="L4" s="521">
        <v>3.4</v>
      </c>
      <c r="M4" s="522">
        <v>3.5</v>
      </c>
      <c r="N4" s="521">
        <v>3.6</v>
      </c>
      <c r="O4" s="521">
        <v>3.8</v>
      </c>
      <c r="P4" s="521">
        <v>3.5</v>
      </c>
      <c r="Q4" s="521">
        <v>3.5</v>
      </c>
      <c r="R4" s="521">
        <v>3.4</v>
      </c>
      <c r="S4" s="521">
        <v>3.5</v>
      </c>
      <c r="T4" s="521">
        <v>3.3</v>
      </c>
      <c r="U4" s="521">
        <v>3.4</v>
      </c>
      <c r="V4" s="521">
        <v>3.3</v>
      </c>
      <c r="W4" s="521">
        <v>3.2</v>
      </c>
      <c r="X4" s="521">
        <v>3.2</v>
      </c>
      <c r="Y4" s="522">
        <v>3.1</v>
      </c>
    </row>
    <row r="5" spans="1:25" s="369" customFormat="1" ht="26.25" customHeight="1">
      <c r="A5" s="519" t="s">
        <v>198</v>
      </c>
      <c r="B5" s="520">
        <v>5.7</v>
      </c>
      <c r="C5" s="521">
        <v>5.6</v>
      </c>
      <c r="D5" s="521">
        <v>5.4</v>
      </c>
      <c r="E5" s="521">
        <v>5.2</v>
      </c>
      <c r="F5" s="521">
        <v>5.0999999999999996</v>
      </c>
      <c r="G5" s="521">
        <v>4.7</v>
      </c>
      <c r="H5" s="521">
        <v>4.5999999999999996</v>
      </c>
      <c r="I5" s="521">
        <v>4.3</v>
      </c>
      <c r="J5" s="521">
        <v>4.7</v>
      </c>
      <c r="K5" s="521">
        <v>4.5</v>
      </c>
      <c r="L5" s="521">
        <v>4.4000000000000004</v>
      </c>
      <c r="M5" s="522">
        <v>4.0999999999999996</v>
      </c>
      <c r="N5" s="521">
        <v>4.5</v>
      </c>
      <c r="O5" s="521">
        <v>4.4000000000000004</v>
      </c>
      <c r="P5" s="521">
        <v>4.2</v>
      </c>
      <c r="Q5" s="521">
        <v>4.0999999999999996</v>
      </c>
      <c r="R5" s="521">
        <v>3.9</v>
      </c>
      <c r="S5" s="521">
        <v>3.7</v>
      </c>
      <c r="T5" s="521">
        <v>3.5</v>
      </c>
      <c r="U5" s="521">
        <v>3.5</v>
      </c>
      <c r="V5" s="521">
        <v>3.8</v>
      </c>
      <c r="W5" s="521">
        <v>3.7</v>
      </c>
      <c r="X5" s="521">
        <v>3.5</v>
      </c>
      <c r="Y5" s="522">
        <v>3.3</v>
      </c>
    </row>
    <row r="6" spans="1:25" s="369" customFormat="1" ht="26.25" customHeight="1">
      <c r="A6" s="519" t="s">
        <v>200</v>
      </c>
      <c r="B6" s="520">
        <v>5.5</v>
      </c>
      <c r="C6" s="521">
        <v>5.4</v>
      </c>
      <c r="D6" s="521">
        <v>5.2</v>
      </c>
      <c r="E6" s="521">
        <v>5.0999999999999996</v>
      </c>
      <c r="F6" s="521">
        <v>5</v>
      </c>
      <c r="G6" s="521">
        <v>4.8</v>
      </c>
      <c r="H6" s="521">
        <v>4.7</v>
      </c>
      <c r="I6" s="521">
        <v>4.7</v>
      </c>
      <c r="J6" s="521">
        <v>4.7</v>
      </c>
      <c r="K6" s="521">
        <v>4.5999999999999996</v>
      </c>
      <c r="L6" s="521">
        <v>4.5</v>
      </c>
      <c r="M6" s="522">
        <v>4.4000000000000004</v>
      </c>
      <c r="N6" s="521">
        <v>4.4000000000000004</v>
      </c>
      <c r="O6" s="521">
        <v>4.2</v>
      </c>
      <c r="P6" s="521">
        <v>3.9</v>
      </c>
      <c r="Q6" s="521">
        <v>3.7</v>
      </c>
      <c r="R6" s="521">
        <v>3.6</v>
      </c>
      <c r="S6" s="521">
        <v>3.6</v>
      </c>
      <c r="T6" s="521">
        <v>3.8</v>
      </c>
      <c r="U6" s="521">
        <v>3.9</v>
      </c>
      <c r="V6" s="521">
        <v>3.8</v>
      </c>
      <c r="W6" s="521">
        <v>3.7</v>
      </c>
      <c r="X6" s="521">
        <v>3.6</v>
      </c>
      <c r="Y6" s="522">
        <v>3.5</v>
      </c>
    </row>
    <row r="7" spans="1:25" s="369" customFormat="1" ht="26.25" customHeight="1">
      <c r="A7" s="519" t="s">
        <v>157</v>
      </c>
      <c r="B7" s="520">
        <v>4.2</v>
      </c>
      <c r="C7" s="521">
        <v>4.0999999999999996</v>
      </c>
      <c r="D7" s="521">
        <v>4</v>
      </c>
      <c r="E7" s="521">
        <v>4</v>
      </c>
      <c r="F7" s="521">
        <v>4</v>
      </c>
      <c r="G7" s="521">
        <v>3.8</v>
      </c>
      <c r="H7" s="521">
        <v>3.9</v>
      </c>
      <c r="I7" s="521">
        <v>4</v>
      </c>
      <c r="J7" s="521">
        <v>4.0999999999999996</v>
      </c>
      <c r="K7" s="521">
        <v>4</v>
      </c>
      <c r="L7" s="521">
        <v>4</v>
      </c>
      <c r="M7" s="522">
        <v>4</v>
      </c>
      <c r="N7" s="521">
        <v>3.8</v>
      </c>
      <c r="O7" s="521">
        <v>3.9</v>
      </c>
      <c r="P7" s="521">
        <v>4</v>
      </c>
      <c r="Q7" s="521">
        <v>3.9</v>
      </c>
      <c r="R7" s="521">
        <v>3.8</v>
      </c>
      <c r="S7" s="521">
        <v>3.7</v>
      </c>
      <c r="T7" s="521">
        <v>3.8</v>
      </c>
      <c r="U7" s="521">
        <v>3.6</v>
      </c>
      <c r="V7" s="521">
        <v>3.6</v>
      </c>
      <c r="W7" s="521">
        <v>3.7</v>
      </c>
      <c r="X7" s="521">
        <v>3.8</v>
      </c>
      <c r="Y7" s="522">
        <v>3.7</v>
      </c>
    </row>
    <row r="8" spans="1:25" s="369" customFormat="1" ht="26.25" customHeight="1">
      <c r="A8" s="519" t="s">
        <v>199</v>
      </c>
      <c r="B8" s="520">
        <v>5.3</v>
      </c>
      <c r="C8" s="521">
        <v>5.5</v>
      </c>
      <c r="D8" s="521">
        <v>5.5</v>
      </c>
      <c r="E8" s="521">
        <v>4.7</v>
      </c>
      <c r="F8" s="521">
        <v>4.9000000000000004</v>
      </c>
      <c r="G8" s="521">
        <v>4.7</v>
      </c>
      <c r="H8" s="521">
        <v>4.8</v>
      </c>
      <c r="I8" s="521">
        <v>4.8</v>
      </c>
      <c r="J8" s="521">
        <v>4.7</v>
      </c>
      <c r="K8" s="521">
        <v>4.7</v>
      </c>
      <c r="L8" s="521">
        <v>4.8</v>
      </c>
      <c r="M8" s="522">
        <v>4.8</v>
      </c>
      <c r="N8" s="521">
        <v>4.7</v>
      </c>
      <c r="O8" s="521">
        <v>4.5999999999999996</v>
      </c>
      <c r="P8" s="521">
        <v>4.5999999999999996</v>
      </c>
      <c r="Q8" s="521">
        <v>4.3</v>
      </c>
      <c r="R8" s="521">
        <v>4.0999999999999996</v>
      </c>
      <c r="S8" s="521">
        <v>4</v>
      </c>
      <c r="T8" s="521">
        <v>3.9</v>
      </c>
      <c r="U8" s="521">
        <v>3.9</v>
      </c>
      <c r="V8" s="521">
        <v>3.7</v>
      </c>
      <c r="W8" s="521">
        <v>3.9</v>
      </c>
      <c r="X8" s="521">
        <v>3.9</v>
      </c>
      <c r="Y8" s="522">
        <v>3.9</v>
      </c>
    </row>
    <row r="9" spans="1:25" s="369" customFormat="1" ht="26.25" customHeight="1">
      <c r="A9" s="519" t="s">
        <v>197</v>
      </c>
      <c r="B9" s="520">
        <v>5.8</v>
      </c>
      <c r="C9" s="521">
        <v>6.2</v>
      </c>
      <c r="D9" s="521">
        <v>5.9</v>
      </c>
      <c r="E9" s="521">
        <v>5.6</v>
      </c>
      <c r="F9" s="521">
        <v>5.6</v>
      </c>
      <c r="G9" s="521">
        <v>5</v>
      </c>
      <c r="H9" s="521">
        <v>5.5</v>
      </c>
      <c r="I9" s="521">
        <v>5.4</v>
      </c>
      <c r="J9" s="521">
        <v>5.4</v>
      </c>
      <c r="K9" s="521">
        <v>5</v>
      </c>
      <c r="L9" s="521">
        <v>5.5</v>
      </c>
      <c r="M9" s="522">
        <v>5.3</v>
      </c>
      <c r="N9" s="521">
        <v>5.5</v>
      </c>
      <c r="O9" s="521">
        <v>5.3</v>
      </c>
      <c r="P9" s="521">
        <v>5</v>
      </c>
      <c r="Q9" s="521">
        <v>5</v>
      </c>
      <c r="R9" s="521">
        <v>4.2</v>
      </c>
      <c r="S9" s="521">
        <v>4.5999999999999996</v>
      </c>
      <c r="T9" s="521">
        <v>5</v>
      </c>
      <c r="U9" s="521">
        <v>4.9000000000000004</v>
      </c>
      <c r="V9" s="521">
        <v>4.9000000000000004</v>
      </c>
      <c r="W9" s="521">
        <v>4.9000000000000004</v>
      </c>
      <c r="X9" s="521">
        <v>4.4000000000000004</v>
      </c>
      <c r="Y9" s="522">
        <v>4.8</v>
      </c>
    </row>
    <row r="10" spans="1:25" s="369" customFormat="1" ht="26.25" customHeight="1">
      <c r="A10" s="519" t="s">
        <v>208</v>
      </c>
      <c r="B10" s="520">
        <v>7.2</v>
      </c>
      <c r="C10" s="521">
        <v>7.1</v>
      </c>
      <c r="D10" s="521">
        <v>6.9</v>
      </c>
      <c r="E10" s="521">
        <v>6.8</v>
      </c>
      <c r="F10" s="521">
        <v>6.8</v>
      </c>
      <c r="G10" s="521">
        <v>7</v>
      </c>
      <c r="H10" s="521">
        <v>7.2</v>
      </c>
      <c r="I10" s="521">
        <v>7</v>
      </c>
      <c r="J10" s="521">
        <v>6.5</v>
      </c>
      <c r="K10" s="521">
        <v>6.3</v>
      </c>
      <c r="L10" s="521">
        <v>6.1</v>
      </c>
      <c r="M10" s="522">
        <v>5.9</v>
      </c>
      <c r="N10" s="521">
        <v>5.7</v>
      </c>
      <c r="O10" s="521">
        <v>5.6</v>
      </c>
      <c r="P10" s="521">
        <v>5.7</v>
      </c>
      <c r="Q10" s="521">
        <v>5.8</v>
      </c>
      <c r="R10" s="521">
        <v>6.1</v>
      </c>
      <c r="S10" s="521">
        <v>6.3</v>
      </c>
      <c r="T10" s="521">
        <v>6.3</v>
      </c>
      <c r="U10" s="521">
        <v>6.1</v>
      </c>
      <c r="V10" s="521">
        <v>5.5</v>
      </c>
      <c r="W10" s="521">
        <v>5.2</v>
      </c>
      <c r="X10" s="521">
        <v>5</v>
      </c>
      <c r="Y10" s="522">
        <v>5</v>
      </c>
    </row>
    <row r="11" spans="1:25" s="369" customFormat="1" ht="26.25" customHeight="1">
      <c r="A11" s="519" t="s">
        <v>205</v>
      </c>
      <c r="B11" s="520">
        <v>6.9</v>
      </c>
      <c r="C11" s="521">
        <v>6.9</v>
      </c>
      <c r="D11" s="521">
        <v>6.8</v>
      </c>
      <c r="E11" s="521">
        <v>6.6</v>
      </c>
      <c r="F11" s="521">
        <v>6.3</v>
      </c>
      <c r="G11" s="521">
        <v>6.1</v>
      </c>
      <c r="H11" s="521">
        <v>6</v>
      </c>
      <c r="I11" s="521">
        <v>5.9</v>
      </c>
      <c r="J11" s="521">
        <v>5.6</v>
      </c>
      <c r="K11" s="521">
        <v>5.6</v>
      </c>
      <c r="L11" s="521">
        <v>5.6</v>
      </c>
      <c r="M11" s="522">
        <v>5.7</v>
      </c>
      <c r="N11" s="521">
        <v>5.8</v>
      </c>
      <c r="O11" s="521">
        <v>5.7</v>
      </c>
      <c r="P11" s="521">
        <v>5.7</v>
      </c>
      <c r="Q11" s="521">
        <v>5.7</v>
      </c>
      <c r="R11" s="521">
        <v>5.5</v>
      </c>
      <c r="S11" s="521">
        <v>5.2</v>
      </c>
      <c r="T11" s="521">
        <v>5.0999999999999996</v>
      </c>
      <c r="U11" s="521">
        <v>5</v>
      </c>
      <c r="V11" s="521">
        <v>4.9000000000000004</v>
      </c>
      <c r="W11" s="521">
        <v>5</v>
      </c>
      <c r="X11" s="521">
        <v>5</v>
      </c>
      <c r="Y11" s="522">
        <v>5.0999999999999996</v>
      </c>
    </row>
    <row r="12" spans="1:25" s="369" customFormat="1" ht="26.25" customHeight="1">
      <c r="A12" s="519" t="s">
        <v>196</v>
      </c>
      <c r="B12" s="520">
        <v>6.3</v>
      </c>
      <c r="C12" s="521">
        <v>6.4</v>
      </c>
      <c r="D12" s="521">
        <v>6</v>
      </c>
      <c r="E12" s="521">
        <v>5.7</v>
      </c>
      <c r="F12" s="521">
        <v>5.5</v>
      </c>
      <c r="G12" s="521">
        <v>5.6</v>
      </c>
      <c r="H12" s="521">
        <v>5.8</v>
      </c>
      <c r="I12" s="521">
        <v>5.9</v>
      </c>
      <c r="J12" s="521">
        <v>5.6</v>
      </c>
      <c r="K12" s="521">
        <v>5.4</v>
      </c>
      <c r="L12" s="521">
        <v>5.0999999999999996</v>
      </c>
      <c r="M12" s="522">
        <v>5.3</v>
      </c>
      <c r="N12" s="521">
        <v>5.0999999999999996</v>
      </c>
      <c r="O12" s="521">
        <v>5.2</v>
      </c>
      <c r="P12" s="521">
        <v>5.0999999999999996</v>
      </c>
      <c r="Q12" s="521">
        <v>5.0999999999999996</v>
      </c>
      <c r="R12" s="521">
        <v>4.9000000000000004</v>
      </c>
      <c r="S12" s="521">
        <v>4.9000000000000004</v>
      </c>
      <c r="T12" s="521">
        <v>5</v>
      </c>
      <c r="U12" s="521">
        <v>4.9000000000000004</v>
      </c>
      <c r="V12" s="521">
        <v>4.8</v>
      </c>
      <c r="W12" s="521">
        <v>4.5999999999999996</v>
      </c>
      <c r="X12" s="521">
        <v>4.9000000000000004</v>
      </c>
      <c r="Y12" s="522">
        <v>5.0999999999999996</v>
      </c>
    </row>
    <row r="13" spans="1:25" s="369" customFormat="1" ht="26.25" customHeight="1">
      <c r="A13" s="519" t="s">
        <v>195</v>
      </c>
      <c r="B13" s="520">
        <v>6.4</v>
      </c>
      <c r="C13" s="521">
        <v>6.1</v>
      </c>
      <c r="D13" s="521">
        <v>5.8</v>
      </c>
      <c r="E13" s="521">
        <v>5.6</v>
      </c>
      <c r="F13" s="521">
        <v>5.3</v>
      </c>
      <c r="G13" s="521">
        <v>5.2</v>
      </c>
      <c r="H13" s="521">
        <v>5.4</v>
      </c>
      <c r="I13" s="521">
        <v>5.3</v>
      </c>
      <c r="J13" s="521">
        <v>5.4</v>
      </c>
      <c r="K13" s="521">
        <v>5.4</v>
      </c>
      <c r="L13" s="521">
        <v>5.5</v>
      </c>
      <c r="M13" s="522">
        <v>6</v>
      </c>
      <c r="N13" s="521">
        <v>5.7</v>
      </c>
      <c r="O13" s="521">
        <v>5.7</v>
      </c>
      <c r="P13" s="521">
        <v>5.5</v>
      </c>
      <c r="Q13" s="521">
        <v>5.4</v>
      </c>
      <c r="R13" s="521">
        <v>5.2</v>
      </c>
      <c r="S13" s="521">
        <v>5</v>
      </c>
      <c r="T13" s="521">
        <v>5.2</v>
      </c>
      <c r="U13" s="521">
        <v>5.2</v>
      </c>
      <c r="V13" s="521">
        <v>5.0999999999999996</v>
      </c>
      <c r="W13" s="521">
        <v>5.2</v>
      </c>
      <c r="X13" s="521">
        <v>5.0999999999999996</v>
      </c>
      <c r="Y13" s="522">
        <v>5.3</v>
      </c>
    </row>
    <row r="14" spans="1:25" s="369" customFormat="1" ht="26.25" customHeight="1">
      <c r="A14" s="519" t="s">
        <v>204</v>
      </c>
      <c r="B14" s="520">
        <v>8.3000000000000007</v>
      </c>
      <c r="C14" s="521">
        <v>7.9</v>
      </c>
      <c r="D14" s="521">
        <v>7.2</v>
      </c>
      <c r="E14" s="521">
        <v>6.7</v>
      </c>
      <c r="F14" s="521">
        <v>6.4</v>
      </c>
      <c r="G14" s="521">
        <v>6.3</v>
      </c>
      <c r="H14" s="521">
        <v>6.5</v>
      </c>
      <c r="I14" s="521">
        <v>6.4</v>
      </c>
      <c r="J14" s="521">
        <v>6.1</v>
      </c>
      <c r="K14" s="521">
        <v>5.9</v>
      </c>
      <c r="L14" s="521">
        <v>5.7</v>
      </c>
      <c r="M14" s="522">
        <v>5.8</v>
      </c>
      <c r="N14" s="521">
        <v>6.1</v>
      </c>
      <c r="O14" s="521">
        <v>6</v>
      </c>
      <c r="P14" s="521">
        <v>5.7</v>
      </c>
      <c r="Q14" s="521">
        <v>5.4</v>
      </c>
      <c r="R14" s="521">
        <v>5.2</v>
      </c>
      <c r="S14" s="521">
        <v>5</v>
      </c>
      <c r="T14" s="521">
        <v>5</v>
      </c>
      <c r="U14" s="521">
        <v>5</v>
      </c>
      <c r="V14" s="521">
        <v>4.9000000000000004</v>
      </c>
      <c r="W14" s="521">
        <v>5.3</v>
      </c>
      <c r="X14" s="521">
        <v>5.2</v>
      </c>
      <c r="Y14" s="522">
        <v>5.4</v>
      </c>
    </row>
    <row r="15" spans="1:25" s="369" customFormat="1" ht="26.25" customHeight="1">
      <c r="A15" s="519" t="s">
        <v>207</v>
      </c>
      <c r="B15" s="520">
        <v>9.1999999999999993</v>
      </c>
      <c r="C15" s="521">
        <v>9.1999999999999993</v>
      </c>
      <c r="D15" s="521">
        <v>9.6</v>
      </c>
      <c r="E15" s="521">
        <v>10.199999999999999</v>
      </c>
      <c r="F15" s="521">
        <v>10.7</v>
      </c>
      <c r="G15" s="521">
        <v>8.9</v>
      </c>
      <c r="H15" s="521">
        <v>7.5</v>
      </c>
      <c r="I15" s="521">
        <v>7.5</v>
      </c>
      <c r="J15" s="521">
        <v>8</v>
      </c>
      <c r="K15" s="521">
        <v>7.3</v>
      </c>
      <c r="L15" s="521">
        <v>7.1</v>
      </c>
      <c r="M15" s="522">
        <v>8.4</v>
      </c>
      <c r="N15" s="521">
        <v>8.8000000000000007</v>
      </c>
      <c r="O15" s="521">
        <v>8.6</v>
      </c>
      <c r="P15" s="521">
        <v>8.8000000000000007</v>
      </c>
      <c r="Q15" s="521">
        <v>8.6</v>
      </c>
      <c r="R15" s="521">
        <v>9.3000000000000007</v>
      </c>
      <c r="S15" s="521">
        <v>6.7</v>
      </c>
      <c r="T15" s="521">
        <v>6.5</v>
      </c>
      <c r="U15" s="521">
        <v>6.8</v>
      </c>
      <c r="V15" s="521">
        <v>6.3</v>
      </c>
      <c r="W15" s="521">
        <v>6.3</v>
      </c>
      <c r="X15" s="521">
        <v>6.2</v>
      </c>
      <c r="Y15" s="522">
        <v>5.4</v>
      </c>
    </row>
    <row r="16" spans="1:25" s="369" customFormat="1" ht="26.25" customHeight="1">
      <c r="A16" s="519" t="s">
        <v>201</v>
      </c>
      <c r="B16" s="520">
        <v>7.7</v>
      </c>
      <c r="C16" s="521">
        <v>7.8</v>
      </c>
      <c r="D16" s="521">
        <v>7.6</v>
      </c>
      <c r="E16" s="521">
        <v>7.3</v>
      </c>
      <c r="F16" s="521">
        <v>7</v>
      </c>
      <c r="G16" s="521">
        <v>6.8</v>
      </c>
      <c r="H16" s="521">
        <v>7.4</v>
      </c>
      <c r="I16" s="521">
        <v>7.4</v>
      </c>
      <c r="J16" s="521">
        <v>7</v>
      </c>
      <c r="K16" s="521">
        <v>6.7</v>
      </c>
      <c r="L16" s="521">
        <v>6.3</v>
      </c>
      <c r="M16" s="522">
        <v>6.2</v>
      </c>
      <c r="N16" s="521">
        <v>6.2</v>
      </c>
      <c r="O16" s="521">
        <v>6.1</v>
      </c>
      <c r="P16" s="521">
        <v>6.1</v>
      </c>
      <c r="Q16" s="521">
        <v>6.3</v>
      </c>
      <c r="R16" s="521">
        <v>6.1</v>
      </c>
      <c r="S16" s="521">
        <v>5.9</v>
      </c>
      <c r="T16" s="521">
        <v>6.2</v>
      </c>
      <c r="U16" s="521">
        <v>5.9</v>
      </c>
      <c r="V16" s="521">
        <v>5.6</v>
      </c>
      <c r="W16" s="521">
        <v>5.5</v>
      </c>
      <c r="X16" s="521">
        <v>5.4</v>
      </c>
      <c r="Y16" s="522">
        <v>5.5</v>
      </c>
    </row>
    <row r="17" spans="1:25" s="369" customFormat="1" ht="26.25" customHeight="1">
      <c r="A17" s="519" t="s">
        <v>203</v>
      </c>
      <c r="B17" s="520">
        <v>7.3</v>
      </c>
      <c r="C17" s="521">
        <v>7.4</v>
      </c>
      <c r="D17" s="521">
        <v>6.8</v>
      </c>
      <c r="E17" s="521">
        <v>7.2</v>
      </c>
      <c r="F17" s="521">
        <v>7.2</v>
      </c>
      <c r="G17" s="521">
        <v>7.4</v>
      </c>
      <c r="H17" s="521">
        <v>6.6</v>
      </c>
      <c r="I17" s="521">
        <v>6</v>
      </c>
      <c r="J17" s="521">
        <v>6.2</v>
      </c>
      <c r="K17" s="521">
        <v>6.3</v>
      </c>
      <c r="L17" s="521">
        <v>5.8</v>
      </c>
      <c r="M17" s="522">
        <v>6</v>
      </c>
      <c r="N17" s="521">
        <v>7</v>
      </c>
      <c r="O17" s="521">
        <v>6.3</v>
      </c>
      <c r="P17" s="521">
        <v>6.5</v>
      </c>
      <c r="Q17" s="521">
        <v>6.8</v>
      </c>
      <c r="R17" s="521">
        <v>6.5</v>
      </c>
      <c r="S17" s="521">
        <v>7.2</v>
      </c>
      <c r="T17" s="521">
        <v>6</v>
      </c>
      <c r="U17" s="521">
        <v>6.1</v>
      </c>
      <c r="V17" s="521">
        <v>6</v>
      </c>
      <c r="W17" s="521">
        <v>5.5</v>
      </c>
      <c r="X17" s="521">
        <v>5.5</v>
      </c>
      <c r="Y17" s="522">
        <v>6</v>
      </c>
    </row>
    <row r="18" spans="1:25" s="369" customFormat="1" ht="26.25" customHeight="1">
      <c r="A18" s="519" t="s">
        <v>209</v>
      </c>
      <c r="B18" s="520">
        <v>8.9</v>
      </c>
      <c r="C18" s="521">
        <v>8.6999999999999993</v>
      </c>
      <c r="D18" s="521">
        <v>8.5</v>
      </c>
      <c r="E18" s="521">
        <v>8.3000000000000007</v>
      </c>
      <c r="F18" s="521">
        <v>8.1</v>
      </c>
      <c r="G18" s="521">
        <v>7.9</v>
      </c>
      <c r="H18" s="521">
        <v>7.9</v>
      </c>
      <c r="I18" s="521">
        <v>7.9</v>
      </c>
      <c r="J18" s="521">
        <v>8.1</v>
      </c>
      <c r="K18" s="521">
        <v>7.9</v>
      </c>
      <c r="L18" s="521">
        <v>7.7</v>
      </c>
      <c r="M18" s="522">
        <v>7.6</v>
      </c>
      <c r="N18" s="521">
        <v>7.4</v>
      </c>
      <c r="O18" s="521">
        <v>7.1</v>
      </c>
      <c r="P18" s="521">
        <v>6.8</v>
      </c>
      <c r="Q18" s="521">
        <v>6.7</v>
      </c>
      <c r="R18" s="521">
        <v>6.6</v>
      </c>
      <c r="S18" s="521">
        <v>6.6</v>
      </c>
      <c r="T18" s="521">
        <v>6.4</v>
      </c>
      <c r="U18" s="521">
        <v>6.3</v>
      </c>
      <c r="V18" s="521">
        <v>6.4</v>
      </c>
      <c r="W18" s="521">
        <v>6.3</v>
      </c>
      <c r="X18" s="521">
        <v>6.2</v>
      </c>
      <c r="Y18" s="522">
        <v>6.1</v>
      </c>
    </row>
    <row r="19" spans="1:25" s="369" customFormat="1" ht="26.25" customHeight="1">
      <c r="A19" s="523" t="s">
        <v>544</v>
      </c>
      <c r="B19" s="524">
        <v>8.4</v>
      </c>
      <c r="C19" s="525">
        <v>8.4</v>
      </c>
      <c r="D19" s="525">
        <v>8.1999999999999993</v>
      </c>
      <c r="E19" s="525">
        <v>7.8</v>
      </c>
      <c r="F19" s="525">
        <v>7.6</v>
      </c>
      <c r="G19" s="525">
        <v>7.4</v>
      </c>
      <c r="H19" s="525">
        <v>7.4</v>
      </c>
      <c r="I19" s="525">
        <v>7.3</v>
      </c>
      <c r="J19" s="525">
        <v>7.3</v>
      </c>
      <c r="K19" s="525">
        <v>7.4</v>
      </c>
      <c r="L19" s="525">
        <v>7.3</v>
      </c>
      <c r="M19" s="526">
        <v>7.2</v>
      </c>
      <c r="N19" s="527">
        <v>7.5</v>
      </c>
      <c r="O19" s="527">
        <v>7.5</v>
      </c>
      <c r="P19" s="527">
        <v>7.3</v>
      </c>
      <c r="Q19" s="527">
        <v>7</v>
      </c>
      <c r="R19" s="527">
        <v>6.7</v>
      </c>
      <c r="S19" s="527">
        <v>6.6</v>
      </c>
      <c r="T19" s="527">
        <v>6.5</v>
      </c>
      <c r="U19" s="527">
        <v>6.5</v>
      </c>
      <c r="V19" s="527">
        <v>6.6</v>
      </c>
      <c r="W19" s="527">
        <v>6.7</v>
      </c>
      <c r="X19" s="527">
        <v>6.7</v>
      </c>
      <c r="Y19" s="528">
        <v>6.5</v>
      </c>
    </row>
    <row r="20" spans="1:25" s="369" customFormat="1" ht="26.25" customHeight="1">
      <c r="A20" s="519" t="s">
        <v>211</v>
      </c>
      <c r="B20" s="520">
        <v>10.4</v>
      </c>
      <c r="C20" s="521">
        <v>10.199999999999999</v>
      </c>
      <c r="D20" s="521">
        <v>10</v>
      </c>
      <c r="E20" s="521">
        <v>9.5</v>
      </c>
      <c r="F20" s="521">
        <v>9</v>
      </c>
      <c r="G20" s="521">
        <v>8.6999999999999993</v>
      </c>
      <c r="H20" s="521">
        <v>8.5</v>
      </c>
      <c r="I20" s="521">
        <v>8.6</v>
      </c>
      <c r="J20" s="521">
        <v>8.5</v>
      </c>
      <c r="K20" s="521">
        <v>8.5</v>
      </c>
      <c r="L20" s="521">
        <v>8.1999999999999993</v>
      </c>
      <c r="M20" s="522">
        <v>8.1</v>
      </c>
      <c r="N20" s="521">
        <v>8.1</v>
      </c>
      <c r="O20" s="521">
        <v>8</v>
      </c>
      <c r="P20" s="521">
        <v>7.7</v>
      </c>
      <c r="Q20" s="521">
        <v>7.2</v>
      </c>
      <c r="R20" s="521">
        <v>6.8</v>
      </c>
      <c r="S20" s="521">
        <v>6.5</v>
      </c>
      <c r="T20" s="521">
        <v>6.5</v>
      </c>
      <c r="U20" s="521">
        <v>6.8</v>
      </c>
      <c r="V20" s="521">
        <v>6.6</v>
      </c>
      <c r="W20" s="521">
        <v>6.7</v>
      </c>
      <c r="X20" s="521">
        <v>6.8</v>
      </c>
      <c r="Y20" s="522">
        <v>6.9</v>
      </c>
    </row>
    <row r="21" spans="1:25" s="369" customFormat="1" ht="26.25" customHeight="1">
      <c r="A21" s="519" t="s">
        <v>217</v>
      </c>
      <c r="B21" s="520">
        <v>9.5</v>
      </c>
      <c r="C21" s="521">
        <v>9.4</v>
      </c>
      <c r="D21" s="521">
        <v>9.1999999999999993</v>
      </c>
      <c r="E21" s="521">
        <v>9</v>
      </c>
      <c r="F21" s="521">
        <v>8.8000000000000007</v>
      </c>
      <c r="G21" s="521">
        <v>8.6999999999999993</v>
      </c>
      <c r="H21" s="521">
        <v>8.6999999999999993</v>
      </c>
      <c r="I21" s="521">
        <v>8.5</v>
      </c>
      <c r="J21" s="521">
        <v>8.3000000000000007</v>
      </c>
      <c r="K21" s="521">
        <v>8.1</v>
      </c>
      <c r="L21" s="521">
        <v>8.1</v>
      </c>
      <c r="M21" s="522">
        <v>8.1999999999999993</v>
      </c>
      <c r="N21" s="521">
        <v>8.1999999999999993</v>
      </c>
      <c r="O21" s="521">
        <v>8.1999999999999993</v>
      </c>
      <c r="P21" s="521">
        <v>8.1</v>
      </c>
      <c r="Q21" s="521">
        <v>7.9</v>
      </c>
      <c r="R21" s="521">
        <v>7.6</v>
      </c>
      <c r="S21" s="521">
        <v>7.4</v>
      </c>
      <c r="T21" s="521">
        <v>7.2</v>
      </c>
      <c r="U21" s="521">
        <v>6.9</v>
      </c>
      <c r="V21" s="521">
        <v>6.7</v>
      </c>
      <c r="W21" s="521">
        <v>6.7</v>
      </c>
      <c r="X21" s="521">
        <v>6.8</v>
      </c>
      <c r="Y21" s="522">
        <v>7.1</v>
      </c>
    </row>
    <row r="22" spans="1:25" s="369" customFormat="1" ht="26.25" customHeight="1">
      <c r="A22" s="519" t="s">
        <v>202</v>
      </c>
      <c r="B22" s="520">
        <v>8.1</v>
      </c>
      <c r="C22" s="521">
        <v>8.1999999999999993</v>
      </c>
      <c r="D22" s="521">
        <v>7.9</v>
      </c>
      <c r="E22" s="521">
        <v>7.3</v>
      </c>
      <c r="F22" s="521">
        <v>6.8</v>
      </c>
      <c r="G22" s="521">
        <v>7</v>
      </c>
      <c r="H22" s="521">
        <v>6.7</v>
      </c>
      <c r="I22" s="521">
        <v>6.5</v>
      </c>
      <c r="J22" s="521">
        <v>6.6</v>
      </c>
      <c r="K22" s="521">
        <v>6.2</v>
      </c>
      <c r="L22" s="521">
        <v>6.5</v>
      </c>
      <c r="M22" s="522">
        <v>7.6</v>
      </c>
      <c r="N22" s="521">
        <v>7.1</v>
      </c>
      <c r="O22" s="521">
        <v>7.1</v>
      </c>
      <c r="P22" s="521">
        <v>7.4</v>
      </c>
      <c r="Q22" s="521">
        <v>6.2</v>
      </c>
      <c r="R22" s="521">
        <v>5.6</v>
      </c>
      <c r="S22" s="521">
        <v>6</v>
      </c>
      <c r="T22" s="521">
        <v>5.7</v>
      </c>
      <c r="U22" s="521">
        <v>5.8</v>
      </c>
      <c r="V22" s="521">
        <v>6.3</v>
      </c>
      <c r="W22" s="521">
        <v>6</v>
      </c>
      <c r="X22" s="521">
        <v>6.3</v>
      </c>
      <c r="Y22" s="522">
        <v>7.2</v>
      </c>
    </row>
    <row r="23" spans="1:25" s="369" customFormat="1" ht="26.25" customHeight="1">
      <c r="A23" s="519" t="s">
        <v>212</v>
      </c>
      <c r="B23" s="520">
        <v>14.2</v>
      </c>
      <c r="C23" s="521">
        <v>13.9</v>
      </c>
      <c r="D23" s="521">
        <v>13.2</v>
      </c>
      <c r="E23" s="521">
        <v>11.6</v>
      </c>
      <c r="F23" s="521">
        <v>10.3</v>
      </c>
      <c r="G23" s="521">
        <v>9.6999999999999993</v>
      </c>
      <c r="H23" s="521">
        <v>9.5</v>
      </c>
      <c r="I23" s="521">
        <v>9.6</v>
      </c>
      <c r="J23" s="521">
        <v>9.5</v>
      </c>
      <c r="K23" s="521">
        <v>10.3</v>
      </c>
      <c r="L23" s="521">
        <v>10.6</v>
      </c>
      <c r="M23" s="522">
        <v>10.5</v>
      </c>
      <c r="N23" s="521">
        <v>11</v>
      </c>
      <c r="O23" s="521">
        <v>10.6</v>
      </c>
      <c r="P23" s="521">
        <v>9.9</v>
      </c>
      <c r="Q23" s="521">
        <v>8.6999999999999993</v>
      </c>
      <c r="R23" s="521">
        <v>7.7</v>
      </c>
      <c r="S23" s="521">
        <v>7.5</v>
      </c>
      <c r="T23" s="521">
        <v>7.4</v>
      </c>
      <c r="U23" s="521">
        <v>7.3</v>
      </c>
      <c r="V23" s="521">
        <v>7.2</v>
      </c>
      <c r="W23" s="521">
        <v>8.1</v>
      </c>
      <c r="X23" s="521">
        <v>8.4</v>
      </c>
      <c r="Y23" s="522">
        <v>8.4</v>
      </c>
    </row>
    <row r="24" spans="1:25" s="369" customFormat="1" ht="26.25" customHeight="1">
      <c r="A24" s="519" t="s">
        <v>206</v>
      </c>
      <c r="B24" s="520">
        <v>10.4</v>
      </c>
      <c r="C24" s="521">
        <v>10.1</v>
      </c>
      <c r="D24" s="521">
        <v>9.6999999999999993</v>
      </c>
      <c r="E24" s="521">
        <v>9.3000000000000007</v>
      </c>
      <c r="F24" s="521">
        <v>9.1</v>
      </c>
      <c r="G24" s="521">
        <v>8.9</v>
      </c>
      <c r="H24" s="521">
        <v>9.1</v>
      </c>
      <c r="I24" s="521">
        <v>9.6</v>
      </c>
      <c r="J24" s="521">
        <v>9.1999999999999993</v>
      </c>
      <c r="K24" s="521">
        <v>9.1999999999999993</v>
      </c>
      <c r="L24" s="521">
        <v>9.1999999999999993</v>
      </c>
      <c r="M24" s="522">
        <v>9.3000000000000007</v>
      </c>
      <c r="N24" s="521">
        <v>9.8000000000000007</v>
      </c>
      <c r="O24" s="521">
        <v>9.6999999999999993</v>
      </c>
      <c r="P24" s="521">
        <v>9.4</v>
      </c>
      <c r="Q24" s="521">
        <v>9</v>
      </c>
      <c r="R24" s="521">
        <v>8.6999999999999993</v>
      </c>
      <c r="S24" s="521">
        <v>8.4</v>
      </c>
      <c r="T24" s="521">
        <v>8.5</v>
      </c>
      <c r="U24" s="521">
        <v>9.1</v>
      </c>
      <c r="V24" s="521">
        <v>8.9</v>
      </c>
      <c r="W24" s="521">
        <v>9.1999999999999993</v>
      </c>
      <c r="X24" s="521">
        <v>9.3000000000000007</v>
      </c>
      <c r="Y24" s="522">
        <v>9.3000000000000007</v>
      </c>
    </row>
    <row r="25" spans="1:25" s="369" customFormat="1" ht="26.25" customHeight="1">
      <c r="A25" s="519" t="s">
        <v>213</v>
      </c>
      <c r="B25" s="520">
        <v>13.8</v>
      </c>
      <c r="C25" s="521">
        <v>13.9</v>
      </c>
      <c r="D25" s="521">
        <v>13.1</v>
      </c>
      <c r="E25" s="521">
        <v>11.2</v>
      </c>
      <c r="F25" s="521">
        <v>10.3</v>
      </c>
      <c r="G25" s="521">
        <v>10.4</v>
      </c>
      <c r="H25" s="521">
        <v>10.6</v>
      </c>
      <c r="I25" s="521">
        <v>10.199999999999999</v>
      </c>
      <c r="J25" s="521">
        <v>9.1999999999999993</v>
      </c>
      <c r="K25" s="521">
        <v>8.6</v>
      </c>
      <c r="L25" s="521">
        <v>10.7</v>
      </c>
      <c r="M25" s="522">
        <v>11.2</v>
      </c>
      <c r="N25" s="521">
        <v>11.5</v>
      </c>
      <c r="O25" s="521">
        <v>11.1</v>
      </c>
      <c r="P25" s="521">
        <v>9.8000000000000007</v>
      </c>
      <c r="Q25" s="521">
        <v>7.7</v>
      </c>
      <c r="R25" s="521">
        <v>7</v>
      </c>
      <c r="S25" s="521">
        <v>7.4</v>
      </c>
      <c r="T25" s="521">
        <v>8.1</v>
      </c>
      <c r="U25" s="521">
        <v>8</v>
      </c>
      <c r="V25" s="521">
        <v>7.6</v>
      </c>
      <c r="W25" s="521">
        <v>7.1</v>
      </c>
      <c r="X25" s="521">
        <v>9.6</v>
      </c>
      <c r="Y25" s="522">
        <v>9.8000000000000007</v>
      </c>
    </row>
    <row r="26" spans="1:25" s="369" customFormat="1" ht="26.25" customHeight="1">
      <c r="A26" s="519" t="s">
        <v>210</v>
      </c>
      <c r="B26" s="520">
        <v>12.4</v>
      </c>
      <c r="C26" s="521">
        <v>11.9</v>
      </c>
      <c r="D26" s="521">
        <v>12.1</v>
      </c>
      <c r="E26" s="521">
        <v>11.1</v>
      </c>
      <c r="F26" s="521">
        <v>11.1</v>
      </c>
      <c r="G26" s="521">
        <v>10.7</v>
      </c>
      <c r="H26" s="521">
        <v>10.7</v>
      </c>
      <c r="I26" s="521">
        <v>10.199999999999999</v>
      </c>
      <c r="J26" s="521">
        <v>10.9</v>
      </c>
      <c r="K26" s="521">
        <v>11.3</v>
      </c>
      <c r="L26" s="521">
        <v>11.5</v>
      </c>
      <c r="M26" s="522">
        <v>10.8</v>
      </c>
      <c r="N26" s="521">
        <v>11.9</v>
      </c>
      <c r="O26" s="521">
        <v>11.3</v>
      </c>
      <c r="P26" s="521">
        <v>11.6</v>
      </c>
      <c r="Q26" s="521">
        <v>11.3</v>
      </c>
      <c r="R26" s="521">
        <v>10.3</v>
      </c>
      <c r="S26" s="521">
        <v>10.4</v>
      </c>
      <c r="T26" s="521">
        <v>9.6999999999999993</v>
      </c>
      <c r="U26" s="521">
        <v>8.5</v>
      </c>
      <c r="V26" s="521">
        <v>10</v>
      </c>
      <c r="W26" s="521">
        <v>11.1</v>
      </c>
      <c r="X26" s="521">
        <v>10.9</v>
      </c>
      <c r="Y26" s="522">
        <v>10.199999999999999</v>
      </c>
    </row>
    <row r="27" spans="1:25" s="369" customFormat="1" ht="26.25" customHeight="1">
      <c r="A27" s="519" t="s">
        <v>214</v>
      </c>
      <c r="B27" s="520">
        <v>18.8</v>
      </c>
      <c r="C27" s="521">
        <v>18.899999999999999</v>
      </c>
      <c r="D27" s="521">
        <v>18.600000000000001</v>
      </c>
      <c r="E27" s="521">
        <v>17.899999999999999</v>
      </c>
      <c r="F27" s="521">
        <v>17.2</v>
      </c>
      <c r="G27" s="521">
        <v>16.600000000000001</v>
      </c>
      <c r="H27" s="521">
        <v>16.3</v>
      </c>
      <c r="I27" s="521">
        <v>16.399999999999999</v>
      </c>
      <c r="J27" s="521">
        <v>16.5</v>
      </c>
      <c r="K27" s="521">
        <v>16.600000000000001</v>
      </c>
      <c r="L27" s="521">
        <v>16.600000000000001</v>
      </c>
      <c r="M27" s="522">
        <v>16.399999999999999</v>
      </c>
      <c r="N27" s="521">
        <v>16.8</v>
      </c>
      <c r="O27" s="521">
        <v>16.899999999999999</v>
      </c>
      <c r="P27" s="521">
        <v>16.5</v>
      </c>
      <c r="Q27" s="521">
        <v>15.9</v>
      </c>
      <c r="R27" s="521">
        <v>15.3</v>
      </c>
      <c r="S27" s="521">
        <v>14.7</v>
      </c>
      <c r="T27" s="521">
        <v>14.5</v>
      </c>
      <c r="U27" s="521">
        <v>14.6</v>
      </c>
      <c r="V27" s="521">
        <v>14.6</v>
      </c>
      <c r="W27" s="521">
        <v>14.6</v>
      </c>
      <c r="X27" s="521">
        <v>14.5</v>
      </c>
      <c r="Y27" s="529">
        <v>14.2</v>
      </c>
    </row>
    <row r="28" spans="1:25" s="369" customFormat="1" ht="26.25" customHeight="1">
      <c r="A28" s="519" t="s">
        <v>215</v>
      </c>
      <c r="B28" s="520">
        <v>6.1</v>
      </c>
      <c r="C28" s="521">
        <v>5.6</v>
      </c>
      <c r="D28" s="521">
        <v>5.7</v>
      </c>
      <c r="E28" s="521">
        <v>6.3</v>
      </c>
      <c r="F28" s="521">
        <v>7</v>
      </c>
      <c r="G28" s="521">
        <v>6.5</v>
      </c>
      <c r="H28" s="521">
        <v>5.8</v>
      </c>
      <c r="I28" s="521">
        <v>5.2</v>
      </c>
      <c r="J28" s="521">
        <v>5.6</v>
      </c>
      <c r="K28" s="521">
        <v>5.0999999999999996</v>
      </c>
      <c r="L28" s="521">
        <v>5.3</v>
      </c>
      <c r="M28" s="522">
        <v>5.6</v>
      </c>
      <c r="N28" s="521">
        <v>6.7</v>
      </c>
      <c r="O28" s="521">
        <v>6.8</v>
      </c>
      <c r="P28" s="521">
        <v>6</v>
      </c>
      <c r="Q28" s="521">
        <v>5.2</v>
      </c>
      <c r="R28" s="521">
        <v>5.0999999999999996</v>
      </c>
      <c r="S28" s="521">
        <v>5</v>
      </c>
      <c r="T28" s="521">
        <v>5.0999999999999996</v>
      </c>
      <c r="U28" s="521">
        <v>5.3</v>
      </c>
      <c r="V28" s="521">
        <v>5.6</v>
      </c>
      <c r="W28" s="521">
        <v>5.0999999999999996</v>
      </c>
      <c r="X28" s="521">
        <v>4.4000000000000004</v>
      </c>
      <c r="Y28" s="522" t="s">
        <v>156</v>
      </c>
    </row>
    <row r="29" spans="1:25" s="369" customFormat="1" ht="26.25" customHeight="1">
      <c r="A29" s="519" t="s">
        <v>216</v>
      </c>
      <c r="B29" s="520">
        <v>23.8</v>
      </c>
      <c r="C29" s="521">
        <v>23.8</v>
      </c>
      <c r="D29" s="521">
        <v>22.6</v>
      </c>
      <c r="E29" s="521">
        <v>21.6</v>
      </c>
      <c r="F29" s="521">
        <v>21.8</v>
      </c>
      <c r="G29" s="521">
        <v>20.2</v>
      </c>
      <c r="H29" s="521">
        <v>20.2</v>
      </c>
      <c r="I29" s="521">
        <v>20.7</v>
      </c>
      <c r="J29" s="521">
        <v>19.899999999999999</v>
      </c>
      <c r="K29" s="521">
        <v>20.5</v>
      </c>
      <c r="L29" s="521">
        <v>22</v>
      </c>
      <c r="M29" s="529">
        <v>21.3</v>
      </c>
      <c r="N29" s="521">
        <v>20.9</v>
      </c>
      <c r="O29" s="521">
        <v>22.1</v>
      </c>
      <c r="P29" s="521">
        <v>20.6</v>
      </c>
      <c r="Q29" s="521">
        <v>19.8</v>
      </c>
      <c r="R29" s="521">
        <v>19.2</v>
      </c>
      <c r="S29" s="521">
        <v>18</v>
      </c>
      <c r="T29" s="521">
        <v>18.5</v>
      </c>
      <c r="U29" s="521">
        <v>18.899999999999999</v>
      </c>
      <c r="V29" s="521">
        <v>17.600000000000001</v>
      </c>
      <c r="W29" s="521">
        <v>18.2</v>
      </c>
      <c r="X29" s="521" t="s">
        <v>156</v>
      </c>
      <c r="Y29" s="522" t="s">
        <v>156</v>
      </c>
    </row>
    <row r="30" spans="1:25" s="369" customFormat="1" ht="26.25" customHeight="1">
      <c r="A30" s="519" t="s">
        <v>218</v>
      </c>
      <c r="B30" s="520">
        <v>4.4000000000000004</v>
      </c>
      <c r="C30" s="521">
        <v>4.5</v>
      </c>
      <c r="D30" s="521">
        <v>4.5999999999999996</v>
      </c>
      <c r="E30" s="521">
        <v>4.4000000000000004</v>
      </c>
      <c r="F30" s="521">
        <v>4.3</v>
      </c>
      <c r="G30" s="521">
        <v>4.2</v>
      </c>
      <c r="H30" s="521">
        <v>4.2</v>
      </c>
      <c r="I30" s="521">
        <v>4.0999999999999996</v>
      </c>
      <c r="J30" s="521">
        <v>4</v>
      </c>
      <c r="K30" s="521">
        <v>3.8</v>
      </c>
      <c r="L30" s="521">
        <v>3.8</v>
      </c>
      <c r="M30" s="522">
        <v>3.8</v>
      </c>
      <c r="N30" s="521">
        <v>3.8</v>
      </c>
      <c r="O30" s="521">
        <v>3.9</v>
      </c>
      <c r="P30" s="521">
        <v>3.8</v>
      </c>
      <c r="Q30" s="521">
        <v>3.7</v>
      </c>
      <c r="R30" s="521">
        <v>3.6</v>
      </c>
      <c r="S30" s="521">
        <v>3.6</v>
      </c>
      <c r="T30" s="521">
        <v>3.7</v>
      </c>
      <c r="U30" s="521">
        <v>3.8</v>
      </c>
      <c r="V30" s="521">
        <v>3.7</v>
      </c>
      <c r="W30" s="521">
        <v>3.6</v>
      </c>
      <c r="X30" s="521">
        <v>3.6</v>
      </c>
      <c r="Y30" s="522" t="s">
        <v>156</v>
      </c>
    </row>
    <row r="31" spans="1:25" s="369" customFormat="1" ht="26.25" customHeight="1" thickBot="1">
      <c r="A31" s="530" t="s">
        <v>219</v>
      </c>
      <c r="B31" s="531">
        <v>4.5999999999999996</v>
      </c>
      <c r="C31" s="532">
        <v>4.5999999999999996</v>
      </c>
      <c r="D31" s="532">
        <v>4.5</v>
      </c>
      <c r="E31" s="532">
        <v>4.2</v>
      </c>
      <c r="F31" s="532">
        <v>4.3</v>
      </c>
      <c r="G31" s="532">
        <v>4.4000000000000004</v>
      </c>
      <c r="H31" s="532">
        <v>4.4000000000000004</v>
      </c>
      <c r="I31" s="532">
        <v>4.4000000000000004</v>
      </c>
      <c r="J31" s="532">
        <v>4.4000000000000004</v>
      </c>
      <c r="K31" s="532">
        <v>4.2</v>
      </c>
      <c r="L31" s="532">
        <v>4.2</v>
      </c>
      <c r="M31" s="533">
        <v>4.0999999999999996</v>
      </c>
      <c r="N31" s="532">
        <v>4.2</v>
      </c>
      <c r="O31" s="532">
        <v>4.2</v>
      </c>
      <c r="P31" s="532">
        <v>4.0999999999999996</v>
      </c>
      <c r="Q31" s="532">
        <v>3.9</v>
      </c>
      <c r="R31" s="532">
        <v>3.8</v>
      </c>
      <c r="S31" s="532">
        <v>4</v>
      </c>
      <c r="T31" s="532">
        <v>4.0999999999999996</v>
      </c>
      <c r="U31" s="532">
        <v>4.2</v>
      </c>
      <c r="V31" s="532">
        <v>4.2</v>
      </c>
      <c r="W31" s="532">
        <v>4</v>
      </c>
      <c r="X31" s="532" t="s">
        <v>156</v>
      </c>
      <c r="Y31" s="533" t="s">
        <v>156</v>
      </c>
    </row>
    <row r="32" spans="1:25" s="369" customFormat="1" ht="26.25" customHeight="1">
      <c r="A32" s="446" t="s">
        <v>545</v>
      </c>
    </row>
    <row r="33" spans="1:1" ht="14.25" customHeight="1">
      <c r="A33" s="401"/>
    </row>
    <row r="34" spans="1:1">
      <c r="A34" s="402"/>
    </row>
  </sheetData>
  <mergeCells count="1">
    <mergeCell ref="A1:Y1"/>
  </mergeCells>
  <printOptions horizontalCentered="1"/>
  <pageMargins left="0" right="0" top="0" bottom="0" header="0.19685039370078741" footer="0.31496062992125984"/>
  <pageSetup paperSize="9" scale="44" orientation="landscape" horizontalDpi="4294967294" r:id="rId1"/>
  <headerFooter>
    <oddHeader>&amp;R&amp;14Příloha č. 3c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topLeftCell="B1" zoomScale="90" zoomScaleNormal="100" zoomScaleSheetLayoutView="90" workbookViewId="0">
      <selection sqref="A1:P1"/>
    </sheetView>
  </sheetViews>
  <sheetFormatPr defaultRowHeight="14.4"/>
  <cols>
    <col min="8" max="8" width="7.44140625" customWidth="1"/>
    <col min="16" max="16" width="5" customWidth="1"/>
  </cols>
  <sheetData>
    <row r="1" spans="1:16" ht="18">
      <c r="A1" s="653" t="s">
        <v>172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</row>
    <row r="2" spans="1:16" ht="18">
      <c r="A2" s="447"/>
      <c r="B2" s="448"/>
      <c r="C2" s="447"/>
      <c r="D2" s="447"/>
      <c r="E2" s="507"/>
      <c r="F2" s="507"/>
      <c r="G2" s="507"/>
      <c r="H2" s="507"/>
      <c r="I2" s="534"/>
      <c r="J2" s="448"/>
      <c r="K2" s="447"/>
      <c r="L2" s="447"/>
      <c r="M2" s="507"/>
      <c r="N2" s="507"/>
      <c r="O2" s="507"/>
      <c r="P2" s="507"/>
    </row>
    <row r="34" spans="1:1" ht="15.6">
      <c r="A34" s="48" t="s">
        <v>173</v>
      </c>
    </row>
  </sheetData>
  <mergeCells count="1">
    <mergeCell ref="A1:P1"/>
  </mergeCells>
  <printOptions horizontalCentered="1" verticalCentered="1"/>
  <pageMargins left="0" right="0" top="0.39370078740157483" bottom="0.39370078740157483" header="0.31496062992125984" footer="0.31496062992125984"/>
  <pageSetup paperSize="9" scale="98" orientation="landscape" horizontalDpi="4294967294" r:id="rId1"/>
  <headerFooter>
    <oddHeader xml:space="preserve">&amp;RPříloha č. 3d  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90" zoomScaleNormal="100" zoomScaleSheetLayoutView="90" workbookViewId="0">
      <selection sqref="A1:B1"/>
    </sheetView>
  </sheetViews>
  <sheetFormatPr defaultRowHeight="14.4"/>
  <cols>
    <col min="10" max="10" width="6.6640625" customWidth="1"/>
  </cols>
  <sheetData/>
  <printOptions horizontalCentered="1" verticalCentered="1"/>
  <pageMargins left="0" right="0" top="0" bottom="0" header="0.31496062992125984" footer="0.31496062992125984"/>
  <pageSetup paperSize="9" orientation="portrait" horizont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17</vt:i4>
      </vt:variant>
    </vt:vector>
  </HeadingPairs>
  <TitlesOfParts>
    <vt:vector size="48" baseType="lpstr">
      <vt:lpstr>Seznam</vt:lpstr>
      <vt:lpstr>Košilka</vt:lpstr>
      <vt:lpstr>p1</vt:lpstr>
      <vt:lpstr>p2</vt:lpstr>
      <vt:lpstr>p3a</vt:lpstr>
      <vt:lpstr>p3b</vt:lpstr>
      <vt:lpstr>p3c</vt:lpstr>
      <vt:lpstr>p3d</vt:lpstr>
      <vt:lpstr>mapa1217</vt:lpstr>
      <vt:lpstr>mapa1218</vt:lpstr>
      <vt:lpstr>p3e</vt:lpstr>
      <vt:lpstr>p3f</vt:lpstr>
      <vt:lpstr>p4a</vt:lpstr>
      <vt:lpstr>p4b</vt:lpstr>
      <vt:lpstr>p4c</vt:lpstr>
      <vt:lpstr>p4d</vt:lpstr>
      <vt:lpstr>p5</vt:lpstr>
      <vt:lpstr>p6a</vt:lpstr>
      <vt:lpstr>p6b</vt:lpstr>
      <vt:lpstr>p7</vt:lpstr>
      <vt:lpstr>p8</vt:lpstr>
      <vt:lpstr>p9</vt:lpstr>
      <vt:lpstr>p10</vt:lpstr>
      <vt:lpstr>p11</vt:lpstr>
      <vt:lpstr>p12</vt:lpstr>
      <vt:lpstr>p13a</vt:lpstr>
      <vt:lpstr>p13b</vt:lpstr>
      <vt:lpstr>p13c</vt:lpstr>
      <vt:lpstr>p13d</vt:lpstr>
      <vt:lpstr>p13e</vt:lpstr>
      <vt:lpstr>p14</vt:lpstr>
      <vt:lpstr>p6a!Názvy_tisku</vt:lpstr>
      <vt:lpstr>mapa1217!Oblast_tisku</vt:lpstr>
      <vt:lpstr>mapa1218!Oblast_tisku</vt:lpstr>
      <vt:lpstr>p13a!Oblast_tisku</vt:lpstr>
      <vt:lpstr>p13e!Oblast_tisku</vt:lpstr>
      <vt:lpstr>'p14'!Oblast_tisku</vt:lpstr>
      <vt:lpstr>'p2'!Oblast_tisku</vt:lpstr>
      <vt:lpstr>p3a!Oblast_tisku</vt:lpstr>
      <vt:lpstr>p3b!Oblast_tisku</vt:lpstr>
      <vt:lpstr>p3c!Oblast_tisku</vt:lpstr>
      <vt:lpstr>p3e!Oblast_tisku</vt:lpstr>
      <vt:lpstr>p3f!Oblast_tisku</vt:lpstr>
      <vt:lpstr>p4b!Oblast_tisku</vt:lpstr>
      <vt:lpstr>p6a!Oblast_tisku</vt:lpstr>
      <vt:lpstr>p6b!Oblast_tisku</vt:lpstr>
      <vt:lpstr>'p8'!Oblast_tisku</vt:lpstr>
      <vt:lpstr>Seznam!Oblast_tisku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ottova</cp:lastModifiedBy>
  <cp:lastPrinted>2019-03-19T12:13:31Z</cp:lastPrinted>
  <dcterms:created xsi:type="dcterms:W3CDTF">2014-02-27T08:14:19Z</dcterms:created>
  <dcterms:modified xsi:type="dcterms:W3CDTF">2019-05-06T05:40:43Z</dcterms:modified>
</cp:coreProperties>
</file>